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esktop\Rich I OK 2021.05.29\新增資料夾\"/>
    </mc:Choice>
  </mc:AlternateContent>
  <xr:revisionPtr revIDLastSave="0" documentId="13_ncr:1_{948C8E80-6EE1-43C7-9DE1-C2645AB272D8}" xr6:coauthVersionLast="47" xr6:coauthVersionMax="47" xr10:uidLastSave="{00000000-0000-0000-0000-000000000000}"/>
  <workbookProtection workbookAlgorithmName="SHA-512" workbookHashValue="J6I6nR56k+tkp9VEi+361Ic/b3h3kNSq6ystqFtzu3GLG7z1hss/wXjar4h87YWFdV9RzHZ4tZUjYd/ZK8Y+Xw==" workbookSaltValue="c+fCyME7RxRU+CaTwMaJBA==" workbookSpinCount="100000" lockStructure="1"/>
  <bookViews>
    <workbookView xWindow="-108" yWindow="-108" windowWidth="23256" windowHeight="12576" tabRatio="670" xr2:uid="{00000000-000D-0000-FFFF-FFFF00000000}"/>
  </bookViews>
  <sheets>
    <sheet name="2個商品輸入頁" sheetId="79" r:id="rId1"/>
    <sheet name="2個商品的報表畫面" sheetId="78" r:id="rId2"/>
    <sheet name="3個商品輸入頁" sheetId="76" r:id="rId3"/>
    <sheet name="3個商品的報表畫面" sheetId="75" r:id="rId4"/>
  </sheets>
  <definedNames>
    <definedName name="fv">#REF!</definedName>
  </definedNames>
  <calcPr calcId="191029"/>
</workbook>
</file>

<file path=xl/calcChain.xml><?xml version="1.0" encoding="utf-8"?>
<calcChain xmlns="http://schemas.openxmlformats.org/spreadsheetml/2006/main">
  <c r="A2" i="78" l="1"/>
  <c r="A4" i="78"/>
  <c r="A6" i="78"/>
  <c r="B6" i="78"/>
  <c r="A31" i="78" s="1"/>
  <c r="C6" i="78"/>
  <c r="E6" i="78"/>
  <c r="A7" i="78"/>
  <c r="B7" i="78"/>
  <c r="A32" i="78" s="1"/>
  <c r="C7" i="78"/>
  <c r="E7" i="78"/>
  <c r="E27" i="78"/>
  <c r="E28" i="78"/>
  <c r="E30" i="75"/>
  <c r="E29" i="75"/>
  <c r="E28" i="75"/>
  <c r="E8" i="75"/>
  <c r="E7" i="75"/>
  <c r="E6" i="75"/>
  <c r="C8" i="75"/>
  <c r="C7" i="75"/>
  <c r="C6" i="75"/>
  <c r="B8" i="75"/>
  <c r="B30" i="75" s="1"/>
  <c r="A8" i="75"/>
  <c r="A7" i="75"/>
  <c r="A6" i="75"/>
  <c r="B7" i="75"/>
  <c r="A33" i="75" s="1"/>
  <c r="B6" i="75"/>
  <c r="A32" i="75" s="1"/>
  <c r="A4" i="75"/>
  <c r="A2" i="75"/>
  <c r="F6" i="78" l="1"/>
  <c r="C27" i="78" s="1"/>
  <c r="F27" i="78" s="1"/>
  <c r="B27" i="78"/>
  <c r="F7" i="78"/>
  <c r="C28" i="78" s="1"/>
  <c r="F28" i="78" s="1"/>
  <c r="B28" i="78"/>
  <c r="B28" i="75"/>
  <c r="B29" i="75"/>
  <c r="F8" i="75"/>
  <c r="C30" i="75" s="1"/>
  <c r="F30" i="75" s="1"/>
  <c r="F7" i="75"/>
  <c r="F6" i="75"/>
  <c r="F29" i="78" l="1"/>
  <c r="F8" i="78"/>
  <c r="B32" i="78" s="1"/>
  <c r="C28" i="75"/>
  <c r="F28" i="75" s="1"/>
  <c r="C29" i="75"/>
  <c r="F29" i="75" s="1"/>
  <c r="F9" i="75"/>
  <c r="B34" i="75" s="1"/>
  <c r="B31" i="78" l="1"/>
  <c r="F31" i="75"/>
  <c r="B32" i="75"/>
  <c r="B33" i="75"/>
</calcChain>
</file>

<file path=xl/sharedStrings.xml><?xml version="1.0" encoding="utf-8"?>
<sst xmlns="http://schemas.openxmlformats.org/spreadsheetml/2006/main" count="89" uniqueCount="34">
  <si>
    <t>金額</t>
    <phoneticPr fontId="1" type="noConversion"/>
  </si>
  <si>
    <t>股數</t>
    <phoneticPr fontId="1" type="noConversion"/>
  </si>
  <si>
    <t>單價</t>
    <phoneticPr fontId="1" type="noConversion"/>
  </si>
  <si>
    <t>投資標的</t>
    <phoneticPr fontId="1" type="noConversion"/>
  </si>
  <si>
    <t>日期</t>
    <phoneticPr fontId="1" type="noConversion"/>
  </si>
  <si>
    <t>投資類型</t>
    <phoneticPr fontId="1" type="noConversion"/>
  </si>
  <si>
    <t>台灣股票型ETF</t>
    <phoneticPr fontId="1" type="noConversion"/>
  </si>
  <si>
    <t>總金額</t>
    <phoneticPr fontId="1" type="noConversion"/>
  </si>
  <si>
    <t>2021.06.10</t>
    <phoneticPr fontId="1" type="noConversion"/>
  </si>
  <si>
    <t>投資占比</t>
    <phoneticPr fontId="1" type="noConversion"/>
  </si>
  <si>
    <t>小寶貝的投資儲蓄計劃</t>
    <phoneticPr fontId="1" type="noConversion"/>
  </si>
  <si>
    <t>美國債券型ETF</t>
  </si>
  <si>
    <t>類型</t>
    <phoneticPr fontId="1" type="noConversion"/>
  </si>
  <si>
    <t>名稱</t>
    <phoneticPr fontId="1" type="noConversion"/>
  </si>
  <si>
    <t>股價</t>
    <phoneticPr fontId="1" type="noConversion"/>
  </si>
  <si>
    <t>個股</t>
    <phoneticPr fontId="1" type="noConversion"/>
  </si>
  <si>
    <t>■ 9917 中保科</t>
  </si>
  <si>
    <t>元大AAA至A公司債</t>
    <phoneticPr fontId="1" type="noConversion"/>
  </si>
  <si>
    <t>中保科</t>
    <phoneticPr fontId="1" type="noConversion"/>
  </si>
  <si>
    <t>每年收益率</t>
    <phoneticPr fontId="1" type="noConversion"/>
  </si>
  <si>
    <t>年估配息率</t>
    <phoneticPr fontId="1" type="noConversion"/>
  </si>
  <si>
    <t>我的每年零用錢</t>
    <phoneticPr fontId="1" type="noConversion"/>
  </si>
  <si>
    <t>我的投資總資產</t>
    <phoneticPr fontId="1" type="noConversion"/>
  </si>
  <si>
    <t xml:space="preserve">                 ~ 平時存錢儲蓄和好好規劃投資．一樣的重要！ ~</t>
    <phoneticPr fontId="1" type="noConversion"/>
  </si>
  <si>
    <t>我投資的公司
每年預估
可以給我的零用錢</t>
    <phoneticPr fontId="1" type="noConversion"/>
  </si>
  <si>
    <t>製表：www.richiok.com</t>
    <phoneticPr fontId="1" type="noConversion"/>
  </si>
  <si>
    <t>2021.06.10版</t>
    <phoneticPr fontId="1" type="noConversion"/>
  </si>
  <si>
    <t>第1個
投資標的</t>
    <phoneticPr fontId="1" type="noConversion"/>
  </si>
  <si>
    <t>第2個
投資標的</t>
    <phoneticPr fontId="1" type="noConversion"/>
  </si>
  <si>
    <t>第3個
投資標的</t>
    <phoneticPr fontId="1" type="noConversion"/>
  </si>
  <si>
    <t>資料輸入頁：</t>
    <phoneticPr fontId="1" type="noConversion"/>
  </si>
  <si>
    <t xml:space="preserve"> 請用2021.06.10格式登打</t>
    <phoneticPr fontId="1" type="noConversion"/>
  </si>
  <si>
    <t>元大台灣50</t>
    <phoneticPr fontId="1" type="noConversion"/>
  </si>
  <si>
    <t>標題文字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</si>
</sst>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);[Red]\(#,##0.00\)"/>
    <numFmt numFmtId="178" formatCode="#,##0_);[Red]\(#,##0\)"/>
    <numFmt numFmtId="179" formatCode="[$-F800]dddd\,\ mmmm\ dd\,\ yyyy"/>
  </numFmts>
  <fonts count="3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4"/>
      <color theme="1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b/>
      <u/>
      <sz val="14"/>
      <color theme="1"/>
      <name val="微軟正黑體"/>
      <family val="2"/>
      <charset val="136"/>
    </font>
    <font>
      <sz val="12"/>
      <name val="微軟正黑體"/>
      <family val="2"/>
      <charset val="136"/>
    </font>
    <font>
      <b/>
      <sz val="26"/>
      <color theme="1"/>
      <name val="微軟正黑體"/>
      <family val="2"/>
      <charset val="136"/>
    </font>
    <font>
      <b/>
      <sz val="14"/>
      <color rgb="FF002060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4"/>
      <color theme="0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u/>
      <sz val="12"/>
      <color theme="10"/>
      <name val="Microsoft JhengHei UI"/>
      <family val="2"/>
      <charset val="136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u/>
      <sz val="12"/>
      <color theme="10"/>
      <name val="微軟正黑體"/>
      <family val="2"/>
      <charset val="136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15" applyNumberFormat="0" applyAlignment="0" applyProtection="0">
      <alignment vertical="center"/>
    </xf>
    <xf numFmtId="0" fontId="12" fillId="9" borderId="16" applyNumberFormat="0" applyAlignment="0" applyProtection="0">
      <alignment vertical="center"/>
    </xf>
    <xf numFmtId="0" fontId="13" fillId="9" borderId="15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10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1" borderId="1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3" fillId="0" borderId="0" xfId="0" applyFont="1">
      <alignment vertical="center"/>
    </xf>
    <xf numFmtId="0" fontId="23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26" fillId="2" borderId="0" xfId="0" applyFont="1" applyFill="1" applyAlignment="1">
      <alignment horizontal="left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2" fillId="37" borderId="9" xfId="0" applyFont="1" applyFill="1" applyBorder="1" applyAlignment="1" applyProtection="1">
      <alignment horizontal="left" vertical="center"/>
      <protection locked="0"/>
    </xf>
    <xf numFmtId="179" fontId="22" fillId="37" borderId="26" xfId="0" applyNumberFormat="1" applyFont="1" applyFill="1" applyBorder="1" applyAlignment="1" applyProtection="1">
      <alignment horizontal="left" vertical="center"/>
      <protection locked="0"/>
    </xf>
    <xf numFmtId="179" fontId="26" fillId="3" borderId="21" xfId="0" applyNumberFormat="1" applyFont="1" applyFill="1" applyBorder="1" applyAlignment="1" applyProtection="1">
      <alignment horizontal="left" vertical="center"/>
      <protection locked="0"/>
    </xf>
    <xf numFmtId="177" fontId="26" fillId="3" borderId="21" xfId="0" applyNumberFormat="1" applyFont="1" applyFill="1" applyBorder="1" applyAlignment="1" applyProtection="1">
      <alignment horizontal="left" vertical="center"/>
      <protection locked="0"/>
    </xf>
    <xf numFmtId="178" fontId="26" fillId="3" borderId="21" xfId="0" applyNumberFormat="1" applyFont="1" applyFill="1" applyBorder="1" applyAlignment="1" applyProtection="1">
      <alignment horizontal="left" vertical="center"/>
      <protection locked="0"/>
    </xf>
    <xf numFmtId="10" fontId="26" fillId="3" borderId="22" xfId="0" applyNumberFormat="1" applyFont="1" applyFill="1" applyBorder="1" applyAlignment="1" applyProtection="1">
      <alignment horizontal="left" vertical="center"/>
      <protection locked="0"/>
    </xf>
    <xf numFmtId="179" fontId="26" fillId="4" borderId="9" xfId="0" applyNumberFormat="1" applyFont="1" applyFill="1" applyBorder="1" applyAlignment="1" applyProtection="1">
      <alignment horizontal="left" vertical="center"/>
      <protection locked="0"/>
    </xf>
    <xf numFmtId="0" fontId="26" fillId="4" borderId="21" xfId="0" applyFont="1" applyFill="1" applyBorder="1" applyAlignment="1" applyProtection="1">
      <alignment horizontal="left" vertical="center"/>
      <protection locked="0"/>
    </xf>
    <xf numFmtId="177" fontId="26" fillId="4" borderId="21" xfId="0" applyNumberFormat="1" applyFont="1" applyFill="1" applyBorder="1" applyAlignment="1" applyProtection="1">
      <alignment horizontal="left" vertical="center"/>
      <protection locked="0"/>
    </xf>
    <xf numFmtId="178" fontId="26" fillId="4" borderId="21" xfId="0" applyNumberFormat="1" applyFont="1" applyFill="1" applyBorder="1" applyAlignment="1" applyProtection="1">
      <alignment horizontal="left" vertical="center"/>
      <protection locked="0"/>
    </xf>
    <xf numFmtId="10" fontId="26" fillId="4" borderId="22" xfId="0" applyNumberFormat="1" applyFont="1" applyFill="1" applyBorder="1" applyAlignment="1" applyProtection="1">
      <alignment horizontal="left" vertical="center"/>
      <protection locked="0"/>
    </xf>
    <xf numFmtId="10" fontId="26" fillId="4" borderId="26" xfId="0" applyNumberFormat="1" applyFont="1" applyFill="1" applyBorder="1" applyAlignment="1" applyProtection="1">
      <alignment horizontal="left" vertical="center"/>
      <protection locked="0"/>
    </xf>
    <xf numFmtId="179" fontId="26" fillId="36" borderId="9" xfId="0" applyNumberFormat="1" applyFont="1" applyFill="1" applyBorder="1" applyAlignment="1" applyProtection="1">
      <alignment horizontal="left" vertical="center"/>
      <protection locked="0"/>
    </xf>
    <xf numFmtId="0" fontId="26" fillId="36" borderId="21" xfId="0" applyFont="1" applyFill="1" applyBorder="1" applyAlignment="1" applyProtection="1">
      <alignment horizontal="left" vertical="center"/>
      <protection locked="0"/>
    </xf>
    <xf numFmtId="177" fontId="26" fillId="36" borderId="21" xfId="0" applyNumberFormat="1" applyFont="1" applyFill="1" applyBorder="1" applyAlignment="1" applyProtection="1">
      <alignment horizontal="left" vertical="center"/>
      <protection locked="0"/>
    </xf>
    <xf numFmtId="178" fontId="26" fillId="36" borderId="21" xfId="0" applyNumberFormat="1" applyFont="1" applyFill="1" applyBorder="1" applyAlignment="1" applyProtection="1">
      <alignment horizontal="left" vertical="center"/>
      <protection locked="0"/>
    </xf>
    <xf numFmtId="10" fontId="26" fillId="36" borderId="22" xfId="0" applyNumberFormat="1" applyFont="1" applyFill="1" applyBorder="1" applyAlignment="1" applyProtection="1">
      <alignment horizontal="left" vertical="center"/>
      <protection locked="0"/>
    </xf>
    <xf numFmtId="0" fontId="26" fillId="2" borderId="23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3" fillId="2" borderId="0" xfId="0" applyFont="1" applyFill="1" applyProtection="1">
      <alignment vertical="center"/>
      <protection hidden="1"/>
    </xf>
    <xf numFmtId="179" fontId="23" fillId="2" borderId="0" xfId="0" applyNumberFormat="1" applyFont="1" applyFill="1" applyAlignment="1" applyProtection="1">
      <alignment horizontal="left" vertical="center"/>
      <protection hidden="1"/>
    </xf>
    <xf numFmtId="0" fontId="24" fillId="2" borderId="8" xfId="0" applyFont="1" applyFill="1" applyBorder="1" applyAlignment="1" applyProtection="1">
      <alignment horizontal="center" vertical="center"/>
      <protection hidden="1"/>
    </xf>
    <xf numFmtId="0" fontId="24" fillId="2" borderId="10" xfId="0" applyFont="1" applyFill="1" applyBorder="1" applyAlignment="1" applyProtection="1">
      <alignment horizontal="center" vertical="center"/>
      <protection hidden="1"/>
    </xf>
    <xf numFmtId="0" fontId="24" fillId="2" borderId="11" xfId="0" applyFont="1" applyFill="1" applyBorder="1" applyAlignment="1" applyProtection="1">
      <alignment horizontal="center" vertical="center"/>
      <protection hidden="1"/>
    </xf>
    <xf numFmtId="0" fontId="23" fillId="3" borderId="5" xfId="0" applyFont="1" applyFill="1" applyBorder="1" applyAlignment="1" applyProtection="1">
      <alignment horizontal="center" vertical="center"/>
      <protection hidden="1"/>
    </xf>
    <xf numFmtId="177" fontId="23" fillId="3" borderId="3" xfId="0" applyNumberFormat="1" applyFont="1" applyFill="1" applyBorder="1" applyAlignment="1" applyProtection="1">
      <alignment horizontal="left" vertical="center"/>
      <protection hidden="1"/>
    </xf>
    <xf numFmtId="178" fontId="23" fillId="3" borderId="3" xfId="0" applyNumberFormat="1" applyFont="1" applyFill="1" applyBorder="1" applyAlignment="1" applyProtection="1">
      <alignment horizontal="right" vertical="center"/>
      <protection hidden="1"/>
    </xf>
    <xf numFmtId="176" fontId="23" fillId="3" borderId="4" xfId="0" applyNumberFormat="1" applyFont="1" applyFill="1" applyBorder="1" applyAlignment="1" applyProtection="1">
      <alignment horizontal="right" vertical="center"/>
      <protection hidden="1"/>
    </xf>
    <xf numFmtId="0" fontId="23" fillId="4" borderId="5" xfId="0" applyFont="1" applyFill="1" applyBorder="1" applyAlignment="1" applyProtection="1">
      <alignment horizontal="center" vertical="center"/>
      <protection hidden="1"/>
    </xf>
    <xf numFmtId="177" fontId="23" fillId="4" borderId="3" xfId="0" applyNumberFormat="1" applyFont="1" applyFill="1" applyBorder="1" applyAlignment="1" applyProtection="1">
      <alignment horizontal="left" vertical="center"/>
      <protection hidden="1"/>
    </xf>
    <xf numFmtId="178" fontId="23" fillId="4" borderId="3" xfId="0" applyNumberFormat="1" applyFont="1" applyFill="1" applyBorder="1" applyAlignment="1" applyProtection="1">
      <alignment horizontal="right" vertical="center"/>
      <protection hidden="1"/>
    </xf>
    <xf numFmtId="176" fontId="23" fillId="4" borderId="4" xfId="0" applyNumberFormat="1" applyFont="1" applyFill="1" applyBorder="1" applyAlignment="1" applyProtection="1">
      <alignment horizontal="right" vertical="center"/>
      <protection hidden="1"/>
    </xf>
    <xf numFmtId="176" fontId="29" fillId="2" borderId="4" xfId="0" applyNumberFormat="1" applyFont="1" applyFill="1" applyBorder="1" applyAlignment="1" applyProtection="1">
      <alignment horizontal="right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176" fontId="20" fillId="2" borderId="0" xfId="0" applyNumberFormat="1" applyFont="1" applyFill="1" applyBorder="1" applyAlignment="1" applyProtection="1">
      <alignment horizontal="right" vertical="center"/>
      <protection hidden="1"/>
    </xf>
    <xf numFmtId="0" fontId="23" fillId="0" borderId="0" xfId="0" applyFont="1" applyFill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Protection="1">
      <alignment vertical="center"/>
      <protection hidden="1"/>
    </xf>
    <xf numFmtId="177" fontId="23" fillId="3" borderId="5" xfId="0" applyNumberFormat="1" applyFont="1" applyFill="1" applyBorder="1" applyAlignment="1" applyProtection="1">
      <alignment vertical="center"/>
      <protection hidden="1"/>
    </xf>
    <xf numFmtId="10" fontId="23" fillId="3" borderId="3" xfId="0" applyNumberFormat="1" applyFont="1" applyFill="1" applyBorder="1" applyAlignment="1" applyProtection="1">
      <alignment vertical="center"/>
      <protection hidden="1"/>
    </xf>
    <xf numFmtId="177" fontId="23" fillId="4" borderId="5" xfId="0" applyNumberFormat="1" applyFont="1" applyFill="1" applyBorder="1" applyAlignment="1" applyProtection="1">
      <alignment vertical="center"/>
      <protection hidden="1"/>
    </xf>
    <xf numFmtId="10" fontId="23" fillId="4" borderId="3" xfId="0" applyNumberFormat="1" applyFont="1" applyFill="1" applyBorder="1" applyAlignment="1" applyProtection="1">
      <alignment vertical="center"/>
      <protection hidden="1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Protection="1">
      <alignment vertical="center"/>
      <protection hidden="1"/>
    </xf>
    <xf numFmtId="177" fontId="30" fillId="2" borderId="0" xfId="0" applyNumberFormat="1" applyFont="1" applyFill="1" applyBorder="1" applyAlignment="1" applyProtection="1">
      <alignment horizontal="left" vertical="center"/>
      <protection hidden="1"/>
    </xf>
    <xf numFmtId="9" fontId="30" fillId="2" borderId="0" xfId="0" applyNumberFormat="1" applyFont="1" applyFill="1" applyBorder="1" applyProtection="1">
      <alignment vertical="center"/>
      <protection hidden="1"/>
    </xf>
    <xf numFmtId="0" fontId="33" fillId="2" borderId="0" xfId="0" applyFont="1" applyFill="1" applyProtection="1">
      <alignment vertical="center"/>
      <protection hidden="1"/>
    </xf>
    <xf numFmtId="0" fontId="32" fillId="2" borderId="0" xfId="1" applyFont="1" applyFill="1" applyProtection="1">
      <alignment vertical="center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23" fillId="36" borderId="5" xfId="0" applyFont="1" applyFill="1" applyBorder="1" applyAlignment="1" applyProtection="1">
      <alignment horizontal="center" vertical="center"/>
      <protection hidden="1"/>
    </xf>
    <xf numFmtId="177" fontId="23" fillId="36" borderId="3" xfId="0" applyNumberFormat="1" applyFont="1" applyFill="1" applyBorder="1" applyAlignment="1" applyProtection="1">
      <alignment horizontal="left" vertical="center"/>
      <protection hidden="1"/>
    </xf>
    <xf numFmtId="178" fontId="23" fillId="36" borderId="10" xfId="0" applyNumberFormat="1" applyFont="1" applyFill="1" applyBorder="1" applyAlignment="1" applyProtection="1">
      <alignment horizontal="right" vertical="center"/>
      <protection hidden="1"/>
    </xf>
    <xf numFmtId="176" fontId="23" fillId="36" borderId="11" xfId="0" applyNumberFormat="1" applyFont="1" applyFill="1" applyBorder="1" applyAlignment="1" applyProtection="1">
      <alignment horizontal="right" vertical="center"/>
      <protection hidden="1"/>
    </xf>
    <xf numFmtId="0" fontId="25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177" fontId="23" fillId="36" borderId="5" xfId="0" applyNumberFormat="1" applyFont="1" applyFill="1" applyBorder="1" applyAlignment="1" applyProtection="1">
      <alignment vertical="center"/>
      <protection hidden="1"/>
    </xf>
    <xf numFmtId="10" fontId="23" fillId="36" borderId="10" xfId="0" applyNumberFormat="1" applyFont="1" applyFill="1" applyBorder="1" applyAlignment="1" applyProtection="1">
      <alignment vertical="center"/>
      <protection hidden="1"/>
    </xf>
    <xf numFmtId="0" fontId="26" fillId="2" borderId="31" xfId="0" applyFont="1" applyFill="1" applyBorder="1" applyAlignment="1">
      <alignment horizontal="center" vertical="center"/>
    </xf>
    <xf numFmtId="179" fontId="26" fillId="4" borderId="32" xfId="0" applyNumberFormat="1" applyFont="1" applyFill="1" applyBorder="1" applyAlignment="1" applyProtection="1">
      <alignment horizontal="left" vertical="center"/>
      <protection locked="0"/>
    </xf>
    <xf numFmtId="0" fontId="35" fillId="2" borderId="0" xfId="1" applyFont="1" applyFill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textRotation="255" wrapText="1"/>
    </xf>
    <xf numFmtId="0" fontId="21" fillId="2" borderId="7" xfId="0" applyFont="1" applyFill="1" applyBorder="1" applyAlignment="1">
      <alignment horizontal="center" vertical="center" textRotation="255" wrapText="1"/>
    </xf>
    <xf numFmtId="0" fontId="21" fillId="2" borderId="2" xfId="0" applyFont="1" applyFill="1" applyBorder="1" applyAlignment="1">
      <alignment horizontal="center" vertical="center" textRotation="255" wrapText="1"/>
    </xf>
    <xf numFmtId="0" fontId="21" fillId="2" borderId="30" xfId="0" applyFont="1" applyFill="1" applyBorder="1" applyAlignment="1">
      <alignment horizontal="center" vertical="center" textRotation="255" wrapText="1"/>
    </xf>
    <xf numFmtId="0" fontId="27" fillId="2" borderId="0" xfId="0" applyFont="1" applyFill="1" applyAlignment="1" applyProtection="1">
      <alignment horizontal="center" vertical="center"/>
      <protection hidden="1"/>
    </xf>
    <xf numFmtId="0" fontId="24" fillId="2" borderId="27" xfId="0" applyFont="1" applyFill="1" applyBorder="1" applyAlignment="1" applyProtection="1">
      <alignment horizontal="center" vertical="center"/>
      <protection hidden="1"/>
    </xf>
    <xf numFmtId="0" fontId="24" fillId="2" borderId="28" xfId="0" applyFont="1" applyFill="1" applyBorder="1" applyAlignment="1" applyProtection="1">
      <alignment horizontal="center" vertical="center"/>
      <protection hidden="1"/>
    </xf>
    <xf numFmtId="177" fontId="23" fillId="3" borderId="3" xfId="0" applyNumberFormat="1" applyFont="1" applyFill="1" applyBorder="1" applyAlignment="1" applyProtection="1">
      <alignment horizontal="right" vertical="center"/>
      <protection hidden="1"/>
    </xf>
    <xf numFmtId="177" fontId="23" fillId="4" borderId="3" xfId="0" applyNumberFormat="1" applyFont="1" applyFill="1" applyBorder="1" applyAlignment="1" applyProtection="1">
      <alignment horizontal="right" vertical="center"/>
      <protection hidden="1"/>
    </xf>
    <xf numFmtId="0" fontId="29" fillId="2" borderId="5" xfId="0" applyFont="1" applyFill="1" applyBorder="1" applyAlignment="1" applyProtection="1">
      <alignment horizontal="center" vertical="center"/>
      <protection hidden="1"/>
    </xf>
    <xf numFmtId="0" fontId="29" fillId="2" borderId="3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28" fillId="2" borderId="0" xfId="0" applyFont="1" applyFill="1" applyBorder="1" applyAlignment="1" applyProtection="1">
      <alignment horizontal="center" vertical="center" wrapText="1"/>
      <protection hidden="1"/>
    </xf>
    <xf numFmtId="0" fontId="28" fillId="2" borderId="0" xfId="0" applyFont="1" applyFill="1" applyBorder="1" applyAlignment="1" applyProtection="1">
      <alignment horizontal="center" vertical="center"/>
      <protection hidden="1"/>
    </xf>
    <xf numFmtId="0" fontId="24" fillId="2" borderId="10" xfId="0" applyFont="1" applyFill="1" applyBorder="1" applyAlignment="1" applyProtection="1">
      <alignment horizontal="center" vertical="center"/>
      <protection hidden="1"/>
    </xf>
    <xf numFmtId="176" fontId="23" fillId="3" borderId="3" xfId="0" applyNumberFormat="1" applyFont="1" applyFill="1" applyBorder="1" applyAlignment="1" applyProtection="1">
      <alignment horizontal="right" vertical="center"/>
      <protection hidden="1"/>
    </xf>
    <xf numFmtId="0" fontId="23" fillId="3" borderId="3" xfId="0" applyFont="1" applyFill="1" applyBorder="1" applyAlignment="1" applyProtection="1">
      <alignment horizontal="right" vertical="center"/>
      <protection hidden="1"/>
    </xf>
    <xf numFmtId="176" fontId="23" fillId="4" borderId="3" xfId="0" applyNumberFormat="1" applyFont="1" applyFill="1" applyBorder="1" applyAlignment="1" applyProtection="1">
      <alignment horizontal="right" vertical="center"/>
      <protection hidden="1"/>
    </xf>
    <xf numFmtId="0" fontId="23" fillId="4" borderId="3" xfId="0" applyFont="1" applyFill="1" applyBorder="1" applyAlignment="1" applyProtection="1">
      <alignment horizontal="right" vertical="center"/>
      <protection hidden="1"/>
    </xf>
    <xf numFmtId="0" fontId="34" fillId="2" borderId="0" xfId="0" applyFont="1" applyFill="1" applyAlignment="1" applyProtection="1">
      <alignment horizontal="left" vertical="center"/>
      <protection hidden="1"/>
    </xf>
    <xf numFmtId="177" fontId="23" fillId="36" borderId="10" xfId="0" applyNumberFormat="1" applyFont="1" applyFill="1" applyBorder="1" applyAlignment="1" applyProtection="1">
      <alignment horizontal="right" vertical="center"/>
      <protection hidden="1"/>
    </xf>
    <xf numFmtId="176" fontId="23" fillId="36" borderId="10" xfId="0" applyNumberFormat="1" applyFont="1" applyFill="1" applyBorder="1" applyAlignment="1" applyProtection="1">
      <alignment horizontal="right" vertical="center"/>
      <protection hidden="1"/>
    </xf>
    <xf numFmtId="0" fontId="23" fillId="36" borderId="10" xfId="0" applyFont="1" applyFill="1" applyBorder="1" applyAlignment="1" applyProtection="1">
      <alignment horizontal="right" vertical="center"/>
      <protection hidden="1"/>
    </xf>
    <xf numFmtId="10" fontId="26" fillId="3" borderId="9" xfId="0" applyNumberFormat="1" applyFont="1" applyFill="1" applyBorder="1" applyAlignment="1" applyProtection="1">
      <alignment horizontal="left" vertical="center"/>
      <protection locked="0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/>
    <cellStyle name="中等" xfId="9" builtinId="28" customBuiltin="1"/>
    <cellStyle name="合計" xfId="18" builtinId="25" customBuiltin="1"/>
    <cellStyle name="好" xfId="7" builtinId="26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超連結" xfId="1" builtinId="8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12"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</dxfs>
  <tableStyles count="0" defaultTableStyle="TableStyleMedium9" defaultPivotStyle="PivotStyleLight16"/>
  <colors>
    <mruColors>
      <color rgb="FFFFCCFF"/>
      <color rgb="FFFFFFCC"/>
      <color rgb="FFFF3399"/>
      <color rgb="FFFF3300"/>
      <color rgb="FFFF99FF"/>
      <color rgb="FF008000"/>
      <color rgb="FFCCFF99"/>
      <color rgb="FF009900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b="1">
                <a:latin typeface="微軟正黑體" panose="020B0604030504040204" pitchFamily="34" charset="-120"/>
                <a:ea typeface="微軟正黑體" panose="020B0604030504040204" pitchFamily="34" charset="-120"/>
              </a:rPr>
              <a:t>投資</a:t>
            </a:r>
            <a:r>
              <a:rPr lang="zh-TW" altLang="en-US" b="1">
                <a:latin typeface="微軟正黑體" panose="020B0604030504040204" pitchFamily="34" charset="-120"/>
                <a:ea typeface="微軟正黑體" panose="020B0604030504040204" pitchFamily="34" charset="-120"/>
              </a:rPr>
              <a:t>組合</a:t>
            </a:r>
            <a:r>
              <a:rPr lang="zh-TW" b="1">
                <a:latin typeface="微軟正黑體" panose="020B0604030504040204" pitchFamily="34" charset="-120"/>
                <a:ea typeface="微軟正黑體" panose="020B0604030504040204" pitchFamily="34" charset="-120"/>
              </a:rPr>
              <a:t>占比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30374095573819698"/>
          <c:y val="0.14489875389408097"/>
          <c:w val="0.40873884833738849"/>
          <c:h val="0.78500778816199379"/>
        </c:manualLayout>
      </c:layout>
      <c:pieChart>
        <c:varyColors val="1"/>
        <c:ser>
          <c:idx val="0"/>
          <c:order val="0"/>
          <c:tx>
            <c:strRef>
              <c:f>'2個商品的報表畫面'!$B$30</c:f>
              <c:strCache>
                <c:ptCount val="1"/>
                <c:pt idx="0">
                  <c:v>投資占比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70-48A7-A175-71D6E3832853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370-48A7-A175-71D6E3832853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 w="9525" cap="flat" cmpd="sng" algn="ctr">
                <a:noFill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370-48A7-A175-71D6E383285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01BEC1F-9B2B-4DED-8BC6-C4D5D6EB1243}" type="CATEGORYNAME">
                      <a:rPr lang="en-US" altLang="zh-TW" b="1">
                        <a:latin typeface="細明體-ExtB" panose="02020500000000000000" pitchFamily="18" charset="-120"/>
                        <a:ea typeface="細明體-ExtB" panose="02020500000000000000" pitchFamily="18" charset="-120"/>
                      </a:rPr>
                      <a:pPr/>
                      <a:t>[類別名稱]</a:t>
                    </a:fld>
                    <a:r>
                      <a:rPr lang="zh-TW" altLang="en-US" b="1" baseline="0">
                        <a:latin typeface="細明體-ExtB" panose="02020500000000000000" pitchFamily="18" charset="-120"/>
                        <a:ea typeface="細明體-ExtB" panose="02020500000000000000" pitchFamily="18" charset="-120"/>
                      </a:rPr>
                      <a:t>
</a:t>
                    </a:r>
                    <a:fld id="{97026BA5-B8F3-4DC3-B9B7-9EB9286997AA}" type="PERCENTAGE">
                      <a:rPr lang="en-US" altLang="zh-TW" b="1" baseline="0">
                        <a:latin typeface="細明體-ExtB" panose="02020500000000000000" pitchFamily="18" charset="-120"/>
                        <a:ea typeface="細明體-ExtB" panose="02020500000000000000" pitchFamily="18" charset="-120"/>
                      </a:rPr>
                      <a:pPr/>
                      <a:t>[百分比]</a:t>
                    </a:fld>
                    <a:endParaRPr lang="zh-TW" altLang="en-US" b="1" baseline="0">
                      <a:latin typeface="細明體-ExtB" panose="02020500000000000000" pitchFamily="18" charset="-120"/>
                      <a:ea typeface="細明體-ExtB" panose="02020500000000000000" pitchFamily="18" charset="-120"/>
                    </a:endParaRP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70-48A7-A175-71D6E38328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30E5B6-F9D2-4845-995B-FF0AB8D0E8D2}" type="CATEGORYNAME">
                      <a:rPr lang="zh-TW" altLang="en-US" b="1">
                        <a:latin typeface="細明體_HKSCS-ExtB" panose="02020500000000000000" pitchFamily="18" charset="-120"/>
                        <a:ea typeface="細明體_HKSCS-ExtB" panose="02020500000000000000" pitchFamily="18" charset="-120"/>
                      </a:rPr>
                      <a:pPr/>
                      <a:t>[類別名稱]</a:t>
                    </a:fld>
                    <a:r>
                      <a:rPr lang="zh-TW" altLang="en-US" b="1" baseline="0">
                        <a:latin typeface="細明體_HKSCS-ExtB" panose="02020500000000000000" pitchFamily="18" charset="-120"/>
                        <a:ea typeface="細明體_HKSCS-ExtB" panose="02020500000000000000" pitchFamily="18" charset="-120"/>
                      </a:rPr>
                      <a:t>
</a:t>
                    </a:r>
                    <a:fld id="{825407B9-0938-4A25-9FA6-5861AAF30E80}" type="PERCENTAGE">
                      <a:rPr lang="en-US" altLang="zh-TW" b="1" baseline="0">
                        <a:latin typeface="細明體_HKSCS-ExtB" panose="02020500000000000000" pitchFamily="18" charset="-120"/>
                        <a:ea typeface="細明體_HKSCS-ExtB" panose="02020500000000000000" pitchFamily="18" charset="-120"/>
                      </a:rPr>
                      <a:pPr/>
                      <a:t>[百分比]</a:t>
                    </a:fld>
                    <a:endParaRPr lang="zh-TW" altLang="en-US" b="1" baseline="0">
                      <a:latin typeface="細明體_HKSCS-ExtB" panose="02020500000000000000" pitchFamily="18" charset="-120"/>
                      <a:ea typeface="細明體_HKSCS-ExtB" panose="02020500000000000000" pitchFamily="18" charset="-120"/>
                    </a:endParaRP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70-48A7-A175-71D6E38328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EF71807-4999-4AA9-A9C2-BD1591ABB270}" type="CATEGORYNAME">
                      <a:rPr lang="zh-TW" altLang="en-US" b="1">
                        <a:latin typeface="微軟正黑體" panose="020B0604030504040204" pitchFamily="34" charset="-120"/>
                        <a:ea typeface="微軟正黑體" panose="020B0604030504040204" pitchFamily="34" charset="-120"/>
                      </a:rPr>
                      <a:pPr/>
                      <a:t>[類別名稱]</a:t>
                    </a:fld>
                    <a:r>
                      <a:rPr lang="zh-TW" altLang="en-US" b="1" baseline="0">
                        <a:latin typeface="微軟正黑體" panose="020B0604030504040204" pitchFamily="34" charset="-120"/>
                        <a:ea typeface="微軟正黑體" panose="020B0604030504040204" pitchFamily="34" charset="-120"/>
                      </a:rPr>
                      <a:t>
</a:t>
                    </a:r>
                    <a:fld id="{A8BD1261-6F20-4207-9EEF-C9E4BEF12924}" type="PERCENTAGE">
                      <a:rPr lang="en-US" altLang="zh-TW" b="1" baseline="0">
                        <a:latin typeface="微軟正黑體" panose="020B0604030504040204" pitchFamily="34" charset="-120"/>
                        <a:ea typeface="微軟正黑體" panose="020B0604030504040204" pitchFamily="34" charset="-120"/>
                      </a:rPr>
                      <a:pPr/>
                      <a:t>[百分比]</a:t>
                    </a:fld>
                    <a:endParaRPr lang="zh-TW" altLang="en-US" b="1" baseline="0">
                      <a:latin typeface="微軟正黑體" panose="020B0604030504040204" pitchFamily="34" charset="-120"/>
                      <a:ea typeface="微軟正黑體" panose="020B0604030504040204" pitchFamily="34" charset="-120"/>
                    </a:endParaRP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70-48A7-A175-71D6E38328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'2個商品的報表畫面'!$A$31:$A$32</c:f>
              <c:strCache>
                <c:ptCount val="2"/>
                <c:pt idx="0">
                  <c:v>■ 元大台灣50</c:v>
                </c:pt>
                <c:pt idx="1">
                  <c:v>■ 元大AAA至A公司債</c:v>
                </c:pt>
              </c:strCache>
            </c:strRef>
          </c:cat>
          <c:val>
            <c:numRef>
              <c:f>'2個商品的報表畫面'!$B$31:$B$32</c:f>
              <c:numCache>
                <c:formatCode>0%</c:formatCode>
                <c:ptCount val="2"/>
                <c:pt idx="0">
                  <c:v>0.60181506724496114</c:v>
                </c:pt>
                <c:pt idx="1">
                  <c:v>0.3981849327550388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70-48A7-A175-71D6E383285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5">
      <a:fgClr>
        <a:schemeClr val="accent1">
          <a:lumMod val="100000"/>
          <a:lumOff val="0"/>
        </a:schemeClr>
      </a:fgClr>
      <a:bgClr>
        <a:schemeClr val="bg1"/>
      </a:bgClr>
    </a:pattFill>
    <a:ln w="19050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b="1">
                <a:latin typeface="微軟正黑體" panose="020B0604030504040204" pitchFamily="34" charset="-120"/>
                <a:ea typeface="微軟正黑體" panose="020B0604030504040204" pitchFamily="34" charset="-120"/>
              </a:rPr>
              <a:t>投資</a:t>
            </a:r>
            <a:r>
              <a:rPr lang="zh-TW" altLang="en-US" b="1">
                <a:latin typeface="微軟正黑體" panose="020B0604030504040204" pitchFamily="34" charset="-120"/>
                <a:ea typeface="微軟正黑體" panose="020B0604030504040204" pitchFamily="34" charset="-120"/>
              </a:rPr>
              <a:t>組合</a:t>
            </a:r>
            <a:r>
              <a:rPr lang="zh-TW" b="1">
                <a:latin typeface="微軟正黑體" panose="020B0604030504040204" pitchFamily="34" charset="-120"/>
                <a:ea typeface="微軟正黑體" panose="020B0604030504040204" pitchFamily="34" charset="-120"/>
              </a:rPr>
              <a:t>占比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30374095573819698"/>
          <c:y val="0.14489875389408097"/>
          <c:w val="0.40873884833738849"/>
          <c:h val="0.78500778816199379"/>
        </c:manualLayout>
      </c:layout>
      <c:pieChart>
        <c:varyColors val="1"/>
        <c:ser>
          <c:idx val="0"/>
          <c:order val="0"/>
          <c:tx>
            <c:strRef>
              <c:f>'3個商品的報表畫面'!$B$31</c:f>
              <c:strCache>
                <c:ptCount val="1"/>
                <c:pt idx="0">
                  <c:v>投資占比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A0C-4A7B-9FE2-08DDFEED1513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A0C-4A7B-9FE2-08DDFEED1513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 w="9525" cap="flat" cmpd="sng" algn="ctr">
                <a:noFill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F66-4D4A-8CCC-860D5429233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01BEC1F-9B2B-4DED-8BC6-C4D5D6EB1243}" type="CATEGORYNAME">
                      <a:rPr lang="en-US" altLang="zh-TW" b="1">
                        <a:latin typeface="細明體-ExtB" panose="02020500000000000000" pitchFamily="18" charset="-120"/>
                        <a:ea typeface="細明體-ExtB" panose="02020500000000000000" pitchFamily="18" charset="-120"/>
                      </a:rPr>
                      <a:pPr/>
                      <a:t>[類別名稱]</a:t>
                    </a:fld>
                    <a:r>
                      <a:rPr lang="zh-TW" altLang="en-US" b="1" baseline="0">
                        <a:latin typeface="細明體-ExtB" panose="02020500000000000000" pitchFamily="18" charset="-120"/>
                        <a:ea typeface="細明體-ExtB" panose="02020500000000000000" pitchFamily="18" charset="-120"/>
                      </a:rPr>
                      <a:t>
</a:t>
                    </a:r>
                    <a:fld id="{97026BA5-B8F3-4DC3-B9B7-9EB9286997AA}" type="PERCENTAGE">
                      <a:rPr lang="en-US" altLang="zh-TW" b="1" baseline="0">
                        <a:latin typeface="細明體-ExtB" panose="02020500000000000000" pitchFamily="18" charset="-120"/>
                        <a:ea typeface="細明體-ExtB" panose="02020500000000000000" pitchFamily="18" charset="-120"/>
                      </a:rPr>
                      <a:pPr/>
                      <a:t>[百分比]</a:t>
                    </a:fld>
                    <a:endParaRPr lang="zh-TW" altLang="en-US" b="1" baseline="0">
                      <a:latin typeface="細明體-ExtB" panose="02020500000000000000" pitchFamily="18" charset="-120"/>
                      <a:ea typeface="細明體-ExtB" panose="02020500000000000000" pitchFamily="18" charset="-120"/>
                    </a:endParaRP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A0C-4A7B-9FE2-08DDFEED15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30E5B6-F9D2-4845-995B-FF0AB8D0E8D2}" type="CATEGORYNAME">
                      <a:rPr lang="zh-TW" altLang="en-US" b="1">
                        <a:latin typeface="細明體_HKSCS-ExtB" panose="02020500000000000000" pitchFamily="18" charset="-120"/>
                        <a:ea typeface="細明體_HKSCS-ExtB" panose="02020500000000000000" pitchFamily="18" charset="-120"/>
                      </a:rPr>
                      <a:pPr/>
                      <a:t>[類別名稱]</a:t>
                    </a:fld>
                    <a:r>
                      <a:rPr lang="zh-TW" altLang="en-US" b="1" baseline="0">
                        <a:latin typeface="細明體_HKSCS-ExtB" panose="02020500000000000000" pitchFamily="18" charset="-120"/>
                        <a:ea typeface="細明體_HKSCS-ExtB" panose="02020500000000000000" pitchFamily="18" charset="-120"/>
                      </a:rPr>
                      <a:t>
</a:t>
                    </a:r>
                    <a:fld id="{825407B9-0938-4A25-9FA6-5861AAF30E80}" type="PERCENTAGE">
                      <a:rPr lang="en-US" altLang="zh-TW" b="1" baseline="0">
                        <a:latin typeface="細明體_HKSCS-ExtB" panose="02020500000000000000" pitchFamily="18" charset="-120"/>
                        <a:ea typeface="細明體_HKSCS-ExtB" panose="02020500000000000000" pitchFamily="18" charset="-120"/>
                      </a:rPr>
                      <a:pPr/>
                      <a:t>[百分比]</a:t>
                    </a:fld>
                    <a:endParaRPr lang="zh-TW" altLang="en-US" b="1" baseline="0">
                      <a:latin typeface="細明體_HKSCS-ExtB" panose="02020500000000000000" pitchFamily="18" charset="-120"/>
                      <a:ea typeface="細明體_HKSCS-ExtB" panose="02020500000000000000" pitchFamily="18" charset="-120"/>
                    </a:endParaRP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A0C-4A7B-9FE2-08DDFEED15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EF71807-4999-4AA9-A9C2-BD1591ABB270}" type="CATEGORYNAME">
                      <a:rPr lang="zh-TW" altLang="en-US" b="1">
                        <a:latin typeface="微軟正黑體" panose="020B0604030504040204" pitchFamily="34" charset="-120"/>
                        <a:ea typeface="微軟正黑體" panose="020B0604030504040204" pitchFamily="34" charset="-120"/>
                      </a:rPr>
                      <a:pPr/>
                      <a:t>[類別名稱]</a:t>
                    </a:fld>
                    <a:r>
                      <a:rPr lang="zh-TW" altLang="en-US" b="1" baseline="0">
                        <a:latin typeface="微軟正黑體" panose="020B0604030504040204" pitchFamily="34" charset="-120"/>
                        <a:ea typeface="微軟正黑體" panose="020B0604030504040204" pitchFamily="34" charset="-120"/>
                      </a:rPr>
                      <a:t>
</a:t>
                    </a:r>
                    <a:fld id="{A8BD1261-6F20-4207-9EEF-C9E4BEF12924}" type="PERCENTAGE">
                      <a:rPr lang="en-US" altLang="zh-TW" b="1" baseline="0">
                        <a:latin typeface="微軟正黑體" panose="020B0604030504040204" pitchFamily="34" charset="-120"/>
                        <a:ea typeface="微軟正黑體" panose="020B0604030504040204" pitchFamily="34" charset="-120"/>
                      </a:rPr>
                      <a:pPr/>
                      <a:t>[百分比]</a:t>
                    </a:fld>
                    <a:endParaRPr lang="zh-TW" altLang="en-US" b="1" baseline="0">
                      <a:latin typeface="微軟正黑體" panose="020B0604030504040204" pitchFamily="34" charset="-120"/>
                      <a:ea typeface="微軟正黑體" panose="020B0604030504040204" pitchFamily="34" charset="-120"/>
                    </a:endParaRP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F66-4D4A-8CCC-860D542923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'3個商品的報表畫面'!$A$32:$A$34</c:f>
              <c:strCache>
                <c:ptCount val="3"/>
                <c:pt idx="0">
                  <c:v>■ 元大台灣50</c:v>
                </c:pt>
                <c:pt idx="1">
                  <c:v>■ 元大AAA至A公司債</c:v>
                </c:pt>
                <c:pt idx="2">
                  <c:v>■ 9917 中保科</c:v>
                </c:pt>
              </c:strCache>
            </c:strRef>
          </c:cat>
          <c:val>
            <c:numRef>
              <c:f>'3個商品的報表畫面'!$B$32:$B$34</c:f>
              <c:numCache>
                <c:formatCode>0%</c:formatCode>
                <c:ptCount val="3"/>
                <c:pt idx="0">
                  <c:v>0.30166066828653376</c:v>
                </c:pt>
                <c:pt idx="1">
                  <c:v>0.35926338674023056</c:v>
                </c:pt>
                <c:pt idx="2">
                  <c:v>0.33907594497323568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C-4A7B-9FE2-08DDFEED151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5">
      <a:fgClr>
        <a:schemeClr val="accent1">
          <a:lumMod val="100000"/>
          <a:lumOff val="0"/>
        </a:schemeClr>
      </a:fgClr>
      <a:bgClr>
        <a:schemeClr val="bg1"/>
      </a:bgClr>
    </a:pattFill>
    <a:ln w="19050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chart" Target="../charts/chart2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165651</xdr:colOff>
      <xdr:row>14</xdr:row>
      <xdr:rowOff>0</xdr:rowOff>
    </xdr:from>
    <xdr:ext cx="769620" cy="231111"/>
    <xdr:pic>
      <xdr:nvPicPr>
        <xdr:cNvPr id="2" name="圖片 1">
          <a:extLst>
            <a:ext uri="{FF2B5EF4-FFF2-40B4-BE49-F238E27FC236}">
              <a16:creationId xmlns:a16="http://schemas.microsoft.com/office/drawing/2014/main" id="{FA915765-7249-453E-BCF5-B13D9FF80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285" t="-145488" r="-48830" b="156914"/>
        <a:stretch/>
      </xdr:blipFill>
      <xdr:spPr>
        <a:xfrm flipV="1">
          <a:off x="1384851" y="3107634"/>
          <a:ext cx="769620" cy="231111"/>
        </a:xfrm>
        <a:prstGeom prst="rect">
          <a:avLst/>
        </a:prstGeom>
        <a:blipFill dpi="0" rotWithShape="0">
          <a:blip xmlns:r="http://schemas.openxmlformats.org/officeDocument/2006/relationships" r:embed="rId2">
            <a:alphaModFix amt="40000"/>
          </a:blip>
          <a:srcRect/>
          <a:tile tx="0" ty="0" sx="15000" sy="15000" flip="none" algn="tl"/>
        </a:blipFill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365760</xdr:colOff>
      <xdr:row>28</xdr:row>
      <xdr:rowOff>31235</xdr:rowOff>
    </xdr:from>
    <xdr:to>
      <xdr:col>1</xdr:col>
      <xdr:colOff>2278380</xdr:colOff>
      <xdr:row>33</xdr:row>
      <xdr:rowOff>152399</xdr:rowOff>
    </xdr:to>
    <xdr:pic>
      <xdr:nvPicPr>
        <xdr:cNvPr id="14" name="圖片 13" descr="梦见零用钱- 星座屋">
          <a:extLst>
            <a:ext uri="{FF2B5EF4-FFF2-40B4-BE49-F238E27FC236}">
              <a16:creationId xmlns:a16="http://schemas.microsoft.com/office/drawing/2014/main" id="{FC307152-CBA5-46DE-878D-DA87293A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6721595"/>
          <a:ext cx="1912620" cy="1340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34</xdr:row>
      <xdr:rowOff>83825</xdr:rowOff>
    </xdr:from>
    <xdr:to>
      <xdr:col>5</xdr:col>
      <xdr:colOff>1071563</xdr:colOff>
      <xdr:row>39</xdr:row>
      <xdr:rowOff>40962</xdr:rowOff>
    </xdr:to>
    <xdr:grpSp>
      <xdr:nvGrpSpPr>
        <xdr:cNvPr id="2" name="群組 1">
          <a:extLst>
            <a:ext uri="{FF2B5EF4-FFF2-40B4-BE49-F238E27FC236}">
              <a16:creationId xmlns:a16="http://schemas.microsoft.com/office/drawing/2014/main" id="{B151143E-8301-4D25-8A2B-D9C6E5C54136}"/>
            </a:ext>
          </a:extLst>
        </xdr:cNvPr>
        <xdr:cNvGrpSpPr/>
      </xdr:nvGrpSpPr>
      <xdr:grpSpPr>
        <a:xfrm rot="5400000">
          <a:off x="2965133" y="5256853"/>
          <a:ext cx="1100137" cy="7030402"/>
          <a:chOff x="0" y="0"/>
          <a:chExt cx="1774293" cy="10698480"/>
        </a:xfrm>
      </xdr:grpSpPr>
      <xdr:grpSp>
        <xdr:nvGrpSpPr>
          <xdr:cNvPr id="3" name="Group 77">
            <a:extLst>
              <a:ext uri="{FF2B5EF4-FFF2-40B4-BE49-F238E27FC236}">
                <a16:creationId xmlns:a16="http://schemas.microsoft.com/office/drawing/2014/main" id="{A1FC43BD-9B40-45DE-ABA4-F0FB6B09B4D9}"/>
              </a:ext>
            </a:extLst>
          </xdr:cNvPr>
          <xdr:cNvGrpSpPr>
            <a:grpSpLocks/>
          </xdr:cNvGrpSpPr>
        </xdr:nvGrpSpPr>
        <xdr:grpSpPr bwMode="auto">
          <a:xfrm>
            <a:off x="308919" y="0"/>
            <a:ext cx="1465374" cy="10698480"/>
            <a:chOff x="6022" y="8835"/>
            <a:chExt cx="2310" cy="16114"/>
          </a:xfrm>
        </xdr:grpSpPr>
        <xdr:cxnSp macro="">
          <xdr:nvCxnSpPr>
            <xdr:cNvPr id="6" name="AutoShape 82">
              <a:extLst>
                <a:ext uri="{FF2B5EF4-FFF2-40B4-BE49-F238E27FC236}">
                  <a16:creationId xmlns:a16="http://schemas.microsoft.com/office/drawing/2014/main" id="{481A44B3-7406-488A-8AF7-8DFB0EBCEE09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6022" y="8835"/>
              <a:ext cx="0" cy="16109"/>
            </a:xfrm>
            <a:prstGeom prst="straightConnector1">
              <a:avLst/>
            </a:prstGeom>
            <a:noFill/>
            <a:ln w="28575">
              <a:solidFill>
                <a:srgbClr val="FEE6D6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7" name="Rectangle 78">
              <a:extLst>
                <a:ext uri="{FF2B5EF4-FFF2-40B4-BE49-F238E27FC236}">
                  <a16:creationId xmlns:a16="http://schemas.microsoft.com/office/drawing/2014/main" id="{531B0DA0-4C48-4E12-A70B-FE9FD89B59E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76" y="8835"/>
              <a:ext cx="1512" cy="16114"/>
            </a:xfrm>
            <a:prstGeom prst="rect">
              <a:avLst/>
            </a:prstGeom>
            <a:gradFill rotWithShape="1">
              <a:gsLst>
                <a:gs pos="0">
                  <a:srgbClr val="FEB686"/>
                </a:gs>
                <a:gs pos="100000">
                  <a:schemeClr val="accent1">
                    <a:lumMod val="100000"/>
                    <a:lumOff val="0"/>
                  </a:schemeClr>
                </a:gs>
              </a:gsLst>
              <a:lin ang="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BFB67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zh-TW" altLang="en-US"/>
            </a:p>
          </xdr:txBody>
        </xdr:sp>
        <xdr:cxnSp macro="">
          <xdr:nvCxnSpPr>
            <xdr:cNvPr id="8" name="AutoShape 79">
              <a:extLst>
                <a:ext uri="{FF2B5EF4-FFF2-40B4-BE49-F238E27FC236}">
                  <a16:creationId xmlns:a16="http://schemas.microsoft.com/office/drawing/2014/main" id="{2DA0F76F-5B4C-44BD-8B5E-C1206019C823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6359" y="8835"/>
              <a:ext cx="0" cy="16114"/>
            </a:xfrm>
            <a:prstGeom prst="straightConnector1">
              <a:avLst/>
            </a:prstGeom>
            <a:noFill/>
            <a:ln w="12700">
              <a:solidFill>
                <a:srgbClr val="FECEAE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9" name="AutoShape 80">
              <a:extLst>
                <a:ext uri="{FF2B5EF4-FFF2-40B4-BE49-F238E27FC236}">
                  <a16:creationId xmlns:a16="http://schemas.microsoft.com/office/drawing/2014/main" id="{CE3E8C38-FA09-4261-AA89-3BEC4BEB4975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8332" y="8835"/>
              <a:ext cx="0" cy="16111"/>
            </a:xfrm>
            <a:prstGeom prst="straightConnector1">
              <a:avLst/>
            </a:prstGeom>
            <a:noFill/>
            <a:ln w="28575">
              <a:solidFill>
                <a:schemeClr val="accent1">
                  <a:lumMod val="100000"/>
                  <a:lumOff val="0"/>
                </a:schemeClr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0" name="AutoShape 81">
              <a:extLst>
                <a:ext uri="{FF2B5EF4-FFF2-40B4-BE49-F238E27FC236}">
                  <a16:creationId xmlns:a16="http://schemas.microsoft.com/office/drawing/2014/main" id="{D05477D6-98B8-4EA9-9643-F7E4F1F17F05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6587" y="8835"/>
              <a:ext cx="0" cy="16114"/>
            </a:xfrm>
            <a:prstGeom prst="straightConnector1">
              <a:avLst/>
            </a:prstGeom>
            <a:noFill/>
            <a:ln w="57150">
              <a:solidFill>
                <a:srgbClr val="FECEAE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4" name="Oval 83">
            <a:extLst>
              <a:ext uri="{FF2B5EF4-FFF2-40B4-BE49-F238E27FC236}">
                <a16:creationId xmlns:a16="http://schemas.microsoft.com/office/drawing/2014/main" id="{8B70C528-63A5-4923-91CB-8E73C556D62D}"/>
              </a:ext>
            </a:extLst>
          </xdr:cNvPr>
          <xdr:cNvSpPr>
            <a:spLocks noChangeArrowheads="1"/>
          </xdr:cNvSpPr>
        </xdr:nvSpPr>
        <xdr:spPr bwMode="auto">
          <a:xfrm>
            <a:off x="0" y="7945394"/>
            <a:ext cx="1101885" cy="1071218"/>
          </a:xfrm>
          <a:prstGeom prst="ellipse">
            <a:avLst/>
          </a:prstGeom>
          <a:solidFill>
            <a:schemeClr val="accent1">
              <a:lumMod val="100000"/>
              <a:lumOff val="0"/>
            </a:schemeClr>
          </a:solidFill>
          <a:ln w="38100" cmpd="dbl">
            <a:solidFill>
              <a:schemeClr val="accent1">
                <a:lumMod val="100000"/>
                <a:lumOff val="0"/>
              </a:schemeClr>
            </a:solidFill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zh-TW" altLang="en-US"/>
          </a:p>
        </xdr:txBody>
      </xdr:sp>
      <xdr:sp macro="" textlink="">
        <xdr:nvSpPr>
          <xdr:cNvPr id="5" name="Oval 85">
            <a:extLst>
              <a:ext uri="{FF2B5EF4-FFF2-40B4-BE49-F238E27FC236}">
                <a16:creationId xmlns:a16="http://schemas.microsoft.com/office/drawing/2014/main" id="{6CDFF713-3F49-4998-A28B-CCE43ABE549E}"/>
              </a:ext>
            </a:extLst>
          </xdr:cNvPr>
          <xdr:cNvSpPr>
            <a:spLocks noChangeArrowheads="1"/>
          </xdr:cNvSpPr>
        </xdr:nvSpPr>
        <xdr:spPr bwMode="auto">
          <a:xfrm flipH="1">
            <a:off x="259492" y="9378778"/>
            <a:ext cx="188405" cy="192400"/>
          </a:xfrm>
          <a:prstGeom prst="ellipse">
            <a:avLst/>
          </a:prstGeom>
          <a:solidFill>
            <a:schemeClr val="accent1">
              <a:lumMod val="100000"/>
              <a:lumOff val="0"/>
            </a:schemeClr>
          </a:solidFill>
          <a:ln w="38100" cmpd="dbl">
            <a:solidFill>
              <a:schemeClr val="accent1">
                <a:lumMod val="100000"/>
                <a:lumOff val="0"/>
              </a:schemeClr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45791" dir="3378596" algn="ctr" rotWithShape="0">
                    <a:srgbClr val="1F2F3F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zh-TW" altLang="en-US"/>
          </a:p>
        </xdr:txBody>
      </xdr:sp>
    </xdr:grpSp>
    <xdr:clientData/>
  </xdr:twoCellAnchor>
  <xdr:twoCellAnchor>
    <xdr:from>
      <xdr:col>1</xdr:col>
      <xdr:colOff>396240</xdr:colOff>
      <xdr:row>9</xdr:row>
      <xdr:rowOff>15240</xdr:rowOff>
    </xdr:from>
    <xdr:to>
      <xdr:col>5</xdr:col>
      <xdr:colOff>1051560</xdr:colOff>
      <xdr:row>23</xdr:row>
      <xdr:rowOff>83820</xdr:rowOff>
    </xdr:to>
    <xdr:graphicFrame macro="">
      <xdr:nvGraphicFramePr>
        <xdr:cNvPr id="11" name="圖表 10">
          <a:extLst>
            <a:ext uri="{FF2B5EF4-FFF2-40B4-BE49-F238E27FC236}">
              <a16:creationId xmlns:a16="http://schemas.microsoft.com/office/drawing/2014/main" id="{B10C2915-42DC-4745-85AE-FA53985C9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160020</xdr:colOff>
      <xdr:row>9</xdr:row>
      <xdr:rowOff>30480</xdr:rowOff>
    </xdr:from>
    <xdr:to>
      <xdr:col>1</xdr:col>
      <xdr:colOff>312420</xdr:colOff>
      <xdr:row>22</xdr:row>
      <xdr:rowOff>182880</xdr:rowOff>
    </xdr:to>
    <xdr:pic>
      <xdr:nvPicPr>
        <xdr:cNvPr id="12" name="圖片 11">
          <a:extLst>
            <a:ext uri="{FF2B5EF4-FFF2-40B4-BE49-F238E27FC236}">
              <a16:creationId xmlns:a16="http://schemas.microsoft.com/office/drawing/2014/main" id="{D74FDAE0-0279-4093-97BA-BD53C1ED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2583180"/>
          <a:ext cx="1798320" cy="3116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546923</xdr:colOff>
      <xdr:row>9</xdr:row>
      <xdr:rowOff>101754</xdr:rowOff>
    </xdr:from>
    <xdr:to>
      <xdr:col>0</xdr:col>
      <xdr:colOff>1130673</xdr:colOff>
      <xdr:row>17</xdr:row>
      <xdr:rowOff>122272</xdr:rowOff>
    </xdr:to>
    <xdr:sp macro="" textlink="">
      <xdr:nvSpPr>
        <xdr:cNvPr id="13" name="文字方塊 3">
          <a:extLst>
            <a:ext uri="{FF2B5EF4-FFF2-40B4-BE49-F238E27FC236}">
              <a16:creationId xmlns:a16="http://schemas.microsoft.com/office/drawing/2014/main" id="{1A866019-3F07-4A40-9D59-D7B13EE7C1BC}"/>
            </a:ext>
          </a:extLst>
        </xdr:cNvPr>
        <xdr:cNvSpPr txBox="1"/>
      </xdr:nvSpPr>
      <xdr:spPr>
        <a:xfrm rot="463032">
          <a:off x="546923" y="2654454"/>
          <a:ext cx="583750" cy="1841698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zh-TW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TW" altLang="en-US" b="1">
              <a:solidFill>
                <a:srgbClr val="0070C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資金可以</a:t>
          </a:r>
          <a:r>
            <a:rPr lang="zh-TW" altLang="en-US" b="1">
              <a:solidFill>
                <a:srgbClr val="FF0066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長高高</a:t>
          </a:r>
        </a:p>
      </xdr:txBody>
    </xdr:sp>
    <xdr:clientData/>
  </xdr:twoCellAnchor>
  <xdr:oneCellAnchor>
    <xdr:from>
      <xdr:col>5</xdr:col>
      <xdr:colOff>205740</xdr:colOff>
      <xdr:row>31</xdr:row>
      <xdr:rowOff>198120</xdr:rowOff>
    </xdr:from>
    <xdr:ext cx="769620" cy="231111"/>
    <xdr:pic>
      <xdr:nvPicPr>
        <xdr:cNvPr id="15" name="圖片 14">
          <a:extLst>
            <a:ext uri="{FF2B5EF4-FFF2-40B4-BE49-F238E27FC236}">
              <a16:creationId xmlns:a16="http://schemas.microsoft.com/office/drawing/2014/main" id="{5B8207BE-C628-442B-9B55-158EDD902C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285" t="-145488" r="-48830" b="156914"/>
        <a:stretch/>
      </xdr:blipFill>
      <xdr:spPr>
        <a:xfrm flipV="1">
          <a:off x="6164580" y="7650480"/>
          <a:ext cx="769620" cy="231111"/>
        </a:xfrm>
        <a:prstGeom prst="rect">
          <a:avLst/>
        </a:prstGeom>
        <a:blipFill dpi="0" rotWithShape="0">
          <a:blip xmlns:r="http://schemas.openxmlformats.org/officeDocument/2006/relationships" r:embed="rId5">
            <a:alphaModFix amt="40000"/>
          </a:blip>
          <a:srcRect/>
          <a:tile tx="0" ty="0" sx="15000" sy="15000" flip="none" algn="tl"/>
        </a:blipFill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178903</xdr:colOff>
      <xdr:row>19</xdr:row>
      <xdr:rowOff>0</xdr:rowOff>
    </xdr:from>
    <xdr:ext cx="769620" cy="231111"/>
    <xdr:pic>
      <xdr:nvPicPr>
        <xdr:cNvPr id="2" name="圖片 1">
          <a:extLst>
            <a:ext uri="{FF2B5EF4-FFF2-40B4-BE49-F238E27FC236}">
              <a16:creationId xmlns:a16="http://schemas.microsoft.com/office/drawing/2014/main" id="{39CD8019-7B83-4330-8281-262B706C07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285" t="-145488" r="-48830" b="156914"/>
        <a:stretch/>
      </xdr:blipFill>
      <xdr:spPr>
        <a:xfrm flipV="1">
          <a:off x="1398103" y="3929269"/>
          <a:ext cx="769620" cy="231111"/>
        </a:xfrm>
        <a:prstGeom prst="rect">
          <a:avLst/>
        </a:prstGeom>
        <a:blipFill dpi="0" rotWithShape="0">
          <a:blip xmlns:r="http://schemas.openxmlformats.org/officeDocument/2006/relationships" r:embed="rId2">
            <a:alphaModFix amt="40000"/>
          </a:blip>
          <a:srcRect/>
          <a:tile tx="0" ty="0" sx="15000" sy="15000" flip="none" algn="tl"/>
        </a:blipFill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22860</xdr:rowOff>
    </xdr:from>
    <xdr:to>
      <xdr:col>5</xdr:col>
      <xdr:colOff>1071562</xdr:colOff>
      <xdr:row>40</xdr:row>
      <xdr:rowOff>185744</xdr:rowOff>
    </xdr:to>
    <xdr:grpSp>
      <xdr:nvGrpSpPr>
        <xdr:cNvPr id="5" name="群組 4">
          <a:extLst>
            <a:ext uri="{FF2B5EF4-FFF2-40B4-BE49-F238E27FC236}">
              <a16:creationId xmlns:a16="http://schemas.microsoft.com/office/drawing/2014/main" id="{4647A267-D8A3-4D6F-A653-9C5E8CFE83AC}"/>
            </a:ext>
          </a:extLst>
        </xdr:cNvPr>
        <xdr:cNvGrpSpPr/>
      </xdr:nvGrpSpPr>
      <xdr:grpSpPr>
        <a:xfrm rot="5400000">
          <a:off x="2976559" y="5550221"/>
          <a:ext cx="1077284" cy="7030402"/>
          <a:chOff x="0" y="0"/>
          <a:chExt cx="1774293" cy="10698480"/>
        </a:xfrm>
      </xdr:grpSpPr>
      <xdr:grpSp>
        <xdr:nvGrpSpPr>
          <xdr:cNvPr id="6" name="Group 77">
            <a:extLst>
              <a:ext uri="{FF2B5EF4-FFF2-40B4-BE49-F238E27FC236}">
                <a16:creationId xmlns:a16="http://schemas.microsoft.com/office/drawing/2014/main" id="{97864C89-F00C-407F-81AA-46C7BB25BFDF}"/>
              </a:ext>
            </a:extLst>
          </xdr:cNvPr>
          <xdr:cNvGrpSpPr>
            <a:grpSpLocks/>
          </xdr:cNvGrpSpPr>
        </xdr:nvGrpSpPr>
        <xdr:grpSpPr bwMode="auto">
          <a:xfrm>
            <a:off x="308919" y="0"/>
            <a:ext cx="1465374" cy="10698480"/>
            <a:chOff x="6022" y="8835"/>
            <a:chExt cx="2310" cy="16114"/>
          </a:xfrm>
        </xdr:grpSpPr>
        <xdr:cxnSp macro="">
          <xdr:nvCxnSpPr>
            <xdr:cNvPr id="13" name="AutoShape 82">
              <a:extLst>
                <a:ext uri="{FF2B5EF4-FFF2-40B4-BE49-F238E27FC236}">
                  <a16:creationId xmlns:a16="http://schemas.microsoft.com/office/drawing/2014/main" id="{74C8D827-F69A-4547-AFB4-EEE43AAEB243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6022" y="8835"/>
              <a:ext cx="0" cy="16109"/>
            </a:xfrm>
            <a:prstGeom prst="straightConnector1">
              <a:avLst/>
            </a:prstGeom>
            <a:noFill/>
            <a:ln w="28575">
              <a:solidFill>
                <a:srgbClr val="FEE6D6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sp macro="" textlink="">
          <xdr:nvSpPr>
            <xdr:cNvPr id="9" name="Rectangle 78">
              <a:extLst>
                <a:ext uri="{FF2B5EF4-FFF2-40B4-BE49-F238E27FC236}">
                  <a16:creationId xmlns:a16="http://schemas.microsoft.com/office/drawing/2014/main" id="{A74659E2-FE88-458D-8556-BF2F5943BB5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76" y="8835"/>
              <a:ext cx="1512" cy="16114"/>
            </a:xfrm>
            <a:prstGeom prst="rect">
              <a:avLst/>
            </a:prstGeom>
            <a:gradFill rotWithShape="1">
              <a:gsLst>
                <a:gs pos="0">
                  <a:srgbClr val="FEB686"/>
                </a:gs>
                <a:gs pos="100000">
                  <a:schemeClr val="accent1">
                    <a:lumMod val="100000"/>
                    <a:lumOff val="0"/>
                  </a:schemeClr>
                </a:gs>
              </a:gsLst>
              <a:lin ang="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BFB67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zh-TW" altLang="en-US"/>
            </a:p>
          </xdr:txBody>
        </xdr:sp>
        <xdr:cxnSp macro="">
          <xdr:nvCxnSpPr>
            <xdr:cNvPr id="10" name="AutoShape 79">
              <a:extLst>
                <a:ext uri="{FF2B5EF4-FFF2-40B4-BE49-F238E27FC236}">
                  <a16:creationId xmlns:a16="http://schemas.microsoft.com/office/drawing/2014/main" id="{FCCF81DF-AAC5-47AE-95E9-9C56B618844C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6359" y="8835"/>
              <a:ext cx="0" cy="16114"/>
            </a:xfrm>
            <a:prstGeom prst="straightConnector1">
              <a:avLst/>
            </a:prstGeom>
            <a:noFill/>
            <a:ln w="12700">
              <a:solidFill>
                <a:srgbClr val="FECEAE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1" name="AutoShape 80">
              <a:extLst>
                <a:ext uri="{FF2B5EF4-FFF2-40B4-BE49-F238E27FC236}">
                  <a16:creationId xmlns:a16="http://schemas.microsoft.com/office/drawing/2014/main" id="{C2431707-6031-4E9C-9C01-6C80D545A759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8332" y="8835"/>
              <a:ext cx="0" cy="16111"/>
            </a:xfrm>
            <a:prstGeom prst="straightConnector1">
              <a:avLst/>
            </a:prstGeom>
            <a:noFill/>
            <a:ln w="28575">
              <a:solidFill>
                <a:schemeClr val="accent1">
                  <a:lumMod val="100000"/>
                  <a:lumOff val="0"/>
                </a:schemeClr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2" name="AutoShape 81">
              <a:extLst>
                <a:ext uri="{FF2B5EF4-FFF2-40B4-BE49-F238E27FC236}">
                  <a16:creationId xmlns:a16="http://schemas.microsoft.com/office/drawing/2014/main" id="{3A9A6723-E056-4F8D-9316-CCE13AF95BE3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6587" y="8835"/>
              <a:ext cx="0" cy="16114"/>
            </a:xfrm>
            <a:prstGeom prst="straightConnector1">
              <a:avLst/>
            </a:prstGeom>
            <a:noFill/>
            <a:ln w="57150">
              <a:solidFill>
                <a:srgbClr val="FECEAE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7" name="Oval 83">
            <a:extLst>
              <a:ext uri="{FF2B5EF4-FFF2-40B4-BE49-F238E27FC236}">
                <a16:creationId xmlns:a16="http://schemas.microsoft.com/office/drawing/2014/main" id="{51AE5A0A-6A2A-4E81-A074-B12D4AF9BD2E}"/>
              </a:ext>
            </a:extLst>
          </xdr:cNvPr>
          <xdr:cNvSpPr>
            <a:spLocks noChangeArrowheads="1"/>
          </xdr:cNvSpPr>
        </xdr:nvSpPr>
        <xdr:spPr bwMode="auto">
          <a:xfrm>
            <a:off x="0" y="7945394"/>
            <a:ext cx="1101885" cy="1071218"/>
          </a:xfrm>
          <a:prstGeom prst="ellipse">
            <a:avLst/>
          </a:prstGeom>
          <a:solidFill>
            <a:schemeClr val="accent1">
              <a:lumMod val="100000"/>
              <a:lumOff val="0"/>
            </a:schemeClr>
          </a:solidFill>
          <a:ln w="38100" cmpd="dbl">
            <a:solidFill>
              <a:schemeClr val="accent1">
                <a:lumMod val="100000"/>
                <a:lumOff val="0"/>
              </a:schemeClr>
            </a:solidFill>
            <a:round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zh-TW" altLang="en-US"/>
          </a:p>
        </xdr:txBody>
      </xdr:sp>
      <xdr:sp macro="" textlink="">
        <xdr:nvSpPr>
          <xdr:cNvPr id="8" name="Oval 85">
            <a:extLst>
              <a:ext uri="{FF2B5EF4-FFF2-40B4-BE49-F238E27FC236}">
                <a16:creationId xmlns:a16="http://schemas.microsoft.com/office/drawing/2014/main" id="{1AF21E15-67AB-4E4B-9DCA-338EB5FAB3AE}"/>
              </a:ext>
            </a:extLst>
          </xdr:cNvPr>
          <xdr:cNvSpPr>
            <a:spLocks noChangeArrowheads="1"/>
          </xdr:cNvSpPr>
        </xdr:nvSpPr>
        <xdr:spPr bwMode="auto">
          <a:xfrm flipH="1">
            <a:off x="259492" y="9378778"/>
            <a:ext cx="188405" cy="192400"/>
          </a:xfrm>
          <a:prstGeom prst="ellipse">
            <a:avLst/>
          </a:prstGeom>
          <a:solidFill>
            <a:schemeClr val="accent1">
              <a:lumMod val="100000"/>
              <a:lumOff val="0"/>
            </a:schemeClr>
          </a:solidFill>
          <a:ln w="38100" cmpd="dbl">
            <a:solidFill>
              <a:schemeClr val="accent1">
                <a:lumMod val="100000"/>
                <a:lumOff val="0"/>
              </a:schemeClr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45791" dir="3378596" algn="ctr" rotWithShape="0">
                    <a:srgbClr val="1F2F3F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zh-TW" altLang="en-US"/>
          </a:p>
        </xdr:txBody>
      </xdr:sp>
    </xdr:grpSp>
    <xdr:clientData/>
  </xdr:twoCellAnchor>
  <xdr:twoCellAnchor>
    <xdr:from>
      <xdr:col>1</xdr:col>
      <xdr:colOff>396240</xdr:colOff>
      <xdr:row>10</xdr:row>
      <xdr:rowOff>15240</xdr:rowOff>
    </xdr:from>
    <xdr:to>
      <xdr:col>5</xdr:col>
      <xdr:colOff>1074420</xdr:colOff>
      <xdr:row>24</xdr:row>
      <xdr:rowOff>83820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D74E3EE7-5BF2-401E-96DB-961CADA28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160020</xdr:colOff>
      <xdr:row>10</xdr:row>
      <xdr:rowOff>30480</xdr:rowOff>
    </xdr:from>
    <xdr:to>
      <xdr:col>1</xdr:col>
      <xdr:colOff>312420</xdr:colOff>
      <xdr:row>23</xdr:row>
      <xdr:rowOff>182880</xdr:rowOff>
    </xdr:to>
    <xdr:pic>
      <xdr:nvPicPr>
        <xdr:cNvPr id="15" name="圖片 14">
          <a:extLst>
            <a:ext uri="{FF2B5EF4-FFF2-40B4-BE49-F238E27FC236}">
              <a16:creationId xmlns:a16="http://schemas.microsoft.com/office/drawing/2014/main" id="{E6928B27-66DE-441C-A82B-0562D28A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2583180"/>
          <a:ext cx="1798320" cy="3116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546923</xdr:colOff>
      <xdr:row>10</xdr:row>
      <xdr:rowOff>101754</xdr:rowOff>
    </xdr:from>
    <xdr:to>
      <xdr:col>0</xdr:col>
      <xdr:colOff>1130673</xdr:colOff>
      <xdr:row>18</xdr:row>
      <xdr:rowOff>122272</xdr:rowOff>
    </xdr:to>
    <xdr:sp macro="" textlink="">
      <xdr:nvSpPr>
        <xdr:cNvPr id="16" name="文字方塊 3">
          <a:extLst>
            <a:ext uri="{FF2B5EF4-FFF2-40B4-BE49-F238E27FC236}">
              <a16:creationId xmlns:a16="http://schemas.microsoft.com/office/drawing/2014/main" id="{CF10A76B-0B4E-41C8-958C-7AFABA054FC0}"/>
            </a:ext>
          </a:extLst>
        </xdr:cNvPr>
        <xdr:cNvSpPr txBox="1"/>
      </xdr:nvSpPr>
      <xdr:spPr>
        <a:xfrm rot="463032">
          <a:off x="546923" y="2654454"/>
          <a:ext cx="583750" cy="1841698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zh-TW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TW" altLang="en-US" b="1">
              <a:solidFill>
                <a:srgbClr val="0070C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資金可以</a:t>
          </a:r>
          <a:r>
            <a:rPr lang="zh-TW" altLang="en-US" b="1">
              <a:solidFill>
                <a:srgbClr val="FF0066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長高高</a:t>
          </a:r>
        </a:p>
      </xdr:txBody>
    </xdr:sp>
    <xdr:clientData/>
  </xdr:twoCellAnchor>
  <xdr:twoCellAnchor editAs="oneCell">
    <xdr:from>
      <xdr:col>1</xdr:col>
      <xdr:colOff>525780</xdr:colOff>
      <xdr:row>30</xdr:row>
      <xdr:rowOff>83820</xdr:rowOff>
    </xdr:from>
    <xdr:to>
      <xdr:col>1</xdr:col>
      <xdr:colOff>2438400</xdr:colOff>
      <xdr:row>35</xdr:row>
      <xdr:rowOff>204984</xdr:rowOff>
    </xdr:to>
    <xdr:pic>
      <xdr:nvPicPr>
        <xdr:cNvPr id="17" name="圖片 16" descr="梦见零用钱- 星座屋">
          <a:extLst>
            <a:ext uri="{FF2B5EF4-FFF2-40B4-BE49-F238E27FC236}">
              <a16:creationId xmlns:a16="http://schemas.microsoft.com/office/drawing/2014/main" id="{EDA177FA-940C-41AF-B20B-C529285F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7139940"/>
          <a:ext cx="1912620" cy="1340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205740</xdr:colOff>
      <xdr:row>33</xdr:row>
      <xdr:rowOff>198120</xdr:rowOff>
    </xdr:from>
    <xdr:ext cx="769620" cy="231111"/>
    <xdr:pic>
      <xdr:nvPicPr>
        <xdr:cNvPr id="20" name="圖片 19">
          <a:extLst>
            <a:ext uri="{FF2B5EF4-FFF2-40B4-BE49-F238E27FC236}">
              <a16:creationId xmlns:a16="http://schemas.microsoft.com/office/drawing/2014/main" id="{9BFCF32B-4C97-44AF-B3D7-B5D7EBAF4F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285" t="-145488" r="-48830" b="156914"/>
        <a:stretch/>
      </xdr:blipFill>
      <xdr:spPr>
        <a:xfrm flipV="1">
          <a:off x="6164580" y="7650480"/>
          <a:ext cx="769620" cy="231111"/>
        </a:xfrm>
        <a:prstGeom prst="rect">
          <a:avLst/>
        </a:prstGeom>
        <a:blipFill dpi="0" rotWithShape="0">
          <a:blip xmlns:r="http://schemas.openxmlformats.org/officeDocument/2006/relationships" r:embed="rId5">
            <a:alphaModFix amt="40000"/>
          </a:blip>
          <a:srcRect/>
          <a:tile tx="0" ty="0" sx="15000" sy="15000" flip="none" algn="tl"/>
        </a:blipFill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chiok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ichiok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ichiok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ichio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48BC6-E3A5-4F0D-A4B5-32058DEFAF65}">
  <sheetPr>
    <tabColor theme="9" tint="0.39997558519241921"/>
  </sheetPr>
  <dimension ref="B2:E15"/>
  <sheetViews>
    <sheetView tabSelected="1" zoomScaleNormal="100" workbookViewId="0">
      <selection activeCell="H10" sqref="H10"/>
    </sheetView>
  </sheetViews>
  <sheetFormatPr defaultRowHeight="15.6" x14ac:dyDescent="0.3"/>
  <cols>
    <col min="1" max="2" width="8.88671875" style="3"/>
    <col min="3" max="3" width="14.21875" style="3" customWidth="1"/>
    <col min="4" max="4" width="29.6640625" style="3" customWidth="1"/>
    <col min="5" max="16384" width="8.88671875" style="3"/>
  </cols>
  <sheetData>
    <row r="2" spans="2:5" ht="16.2" thickBot="1" x14ac:dyDescent="0.35">
      <c r="B2" s="3" t="s">
        <v>30</v>
      </c>
    </row>
    <row r="3" spans="2:5" ht="16.2" customHeight="1" x14ac:dyDescent="0.3">
      <c r="B3" s="72" t="s">
        <v>33</v>
      </c>
      <c r="C3" s="73"/>
      <c r="D3" s="9" t="s">
        <v>10</v>
      </c>
    </row>
    <row r="4" spans="2:5" ht="16.2" customHeight="1" thickBot="1" x14ac:dyDescent="0.35">
      <c r="B4" s="74" t="s">
        <v>4</v>
      </c>
      <c r="C4" s="75"/>
      <c r="D4" s="10" t="s">
        <v>8</v>
      </c>
      <c r="E4" s="3" t="s">
        <v>31</v>
      </c>
    </row>
    <row r="5" spans="2:5" ht="18" customHeight="1" x14ac:dyDescent="0.3">
      <c r="B5" s="76" t="s">
        <v>27</v>
      </c>
      <c r="C5" s="27" t="s">
        <v>12</v>
      </c>
      <c r="D5" s="99" t="s">
        <v>6</v>
      </c>
    </row>
    <row r="6" spans="2:5" ht="16.2" customHeight="1" x14ac:dyDescent="0.3">
      <c r="B6" s="77"/>
      <c r="C6" s="6" t="s">
        <v>13</v>
      </c>
      <c r="D6" s="11" t="s">
        <v>32</v>
      </c>
    </row>
    <row r="7" spans="2:5" ht="16.2" customHeight="1" x14ac:dyDescent="0.3">
      <c r="B7" s="77"/>
      <c r="C7" s="6" t="s">
        <v>14</v>
      </c>
      <c r="D7" s="12">
        <v>137.6</v>
      </c>
    </row>
    <row r="8" spans="2:5" ht="16.8" customHeight="1" x14ac:dyDescent="0.3">
      <c r="B8" s="77"/>
      <c r="C8" s="6" t="s">
        <v>1</v>
      </c>
      <c r="D8" s="13">
        <v>1200</v>
      </c>
    </row>
    <row r="9" spans="2:5" ht="16.8" customHeight="1" thickBot="1" x14ac:dyDescent="0.35">
      <c r="B9" s="78"/>
      <c r="C9" s="8" t="s">
        <v>20</v>
      </c>
      <c r="D9" s="14">
        <v>2.8000000000000001E-2</v>
      </c>
    </row>
    <row r="10" spans="2:5" ht="16.2" customHeight="1" x14ac:dyDescent="0.3">
      <c r="B10" s="79" t="s">
        <v>28</v>
      </c>
      <c r="C10" s="69" t="s">
        <v>12</v>
      </c>
      <c r="D10" s="70" t="s">
        <v>11</v>
      </c>
    </row>
    <row r="11" spans="2:5" ht="16.2" customHeight="1" x14ac:dyDescent="0.3">
      <c r="B11" s="77"/>
      <c r="C11" s="6" t="s">
        <v>13</v>
      </c>
      <c r="D11" s="16" t="s">
        <v>17</v>
      </c>
    </row>
    <row r="12" spans="2:5" ht="16.2" customHeight="1" x14ac:dyDescent="0.3">
      <c r="B12" s="77"/>
      <c r="C12" s="6" t="s">
        <v>14</v>
      </c>
      <c r="D12" s="17">
        <v>43.7</v>
      </c>
    </row>
    <row r="13" spans="2:5" ht="16.8" customHeight="1" x14ac:dyDescent="0.3">
      <c r="B13" s="77"/>
      <c r="C13" s="6" t="s">
        <v>1</v>
      </c>
      <c r="D13" s="18">
        <v>2500</v>
      </c>
    </row>
    <row r="14" spans="2:5" ht="16.8" customHeight="1" thickBot="1" x14ac:dyDescent="0.35">
      <c r="B14" s="78"/>
      <c r="C14" s="8" t="s">
        <v>20</v>
      </c>
      <c r="D14" s="19">
        <v>3.2000000000000001E-2</v>
      </c>
    </row>
    <row r="15" spans="2:5" x14ac:dyDescent="0.3">
      <c r="D15" s="71" t="s">
        <v>25</v>
      </c>
    </row>
  </sheetData>
  <sheetProtection algorithmName="SHA-512" hashValue="d8wFQN95Nlkrv3bMl0ztzEkDOKZIJ3av3Mf5VOxdl2OjVAypHntSgBiAEqQvpKmAqEzpCQccpbTVJHoUG5/Tyw==" saltValue="CjslftAURYs6DtQ0tqFkSg==" spinCount="100000" sheet="1" objects="1" scenarios="1"/>
  <mergeCells count="4">
    <mergeCell ref="B3:C3"/>
    <mergeCell ref="B4:C4"/>
    <mergeCell ref="B5:B9"/>
    <mergeCell ref="B10:B14"/>
  </mergeCells>
  <phoneticPr fontId="1" type="noConversion"/>
  <hyperlinks>
    <hyperlink ref="D15" r:id="rId1" display="製表：richiok.com" xr:uid="{7C49413D-B55C-47B3-B4DD-0109E52D123B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3C88A-2B38-48CD-A464-65675A243A1E}">
  <sheetPr>
    <tabColor theme="9" tint="0.39997558519241921"/>
  </sheetPr>
  <dimension ref="A1:F41"/>
  <sheetViews>
    <sheetView topLeftCell="A3" zoomScaleNormal="100" workbookViewId="0">
      <selection activeCell="N28" sqref="N28"/>
    </sheetView>
  </sheetViews>
  <sheetFormatPr defaultRowHeight="18" x14ac:dyDescent="0.3"/>
  <cols>
    <col min="1" max="1" width="24" style="60" bestFit="1" customWidth="1"/>
    <col min="2" max="2" width="37" style="60" bestFit="1" customWidth="1"/>
    <col min="3" max="3" width="1.44140625" style="44" customWidth="1"/>
    <col min="4" max="4" width="11.33203125" style="60" customWidth="1"/>
    <col min="5" max="5" width="13.109375" style="60" customWidth="1"/>
    <col min="6" max="6" width="16" style="60" customWidth="1"/>
    <col min="7" max="16384" width="8.88671875" style="1"/>
  </cols>
  <sheetData>
    <row r="1" spans="1:6" x14ac:dyDescent="0.3">
      <c r="A1" s="28"/>
      <c r="B1" s="28"/>
      <c r="C1" s="28"/>
      <c r="D1" s="28"/>
      <c r="E1" s="28"/>
      <c r="F1" s="28"/>
    </row>
    <row r="2" spans="1:6" ht="28.2" customHeight="1" x14ac:dyDescent="0.3">
      <c r="A2" s="80" t="str">
        <f>'3個商品輸入頁'!D3</f>
        <v>小寶貝的投資儲蓄計劃</v>
      </c>
      <c r="B2" s="80"/>
      <c r="C2" s="80"/>
      <c r="D2" s="80"/>
      <c r="E2" s="80"/>
      <c r="F2" s="80"/>
    </row>
    <row r="3" spans="1:6" x14ac:dyDescent="0.3">
      <c r="A3" s="28"/>
      <c r="B3" s="28"/>
      <c r="C3" s="28"/>
      <c r="D3" s="28"/>
      <c r="E3" s="28"/>
      <c r="F3" s="28"/>
    </row>
    <row r="4" spans="1:6" ht="18.600000000000001" thickBot="1" x14ac:dyDescent="0.35">
      <c r="A4" s="29" t="str">
        <f>"投資報告日期："&amp;'3個商品輸入頁'!D4</f>
        <v>投資報告日期：2021.06.10</v>
      </c>
      <c r="B4" s="28"/>
      <c r="C4" s="28"/>
      <c r="D4" s="28"/>
      <c r="E4" s="28"/>
      <c r="F4" s="28"/>
    </row>
    <row r="5" spans="1:6" ht="21" customHeight="1" thickBot="1" x14ac:dyDescent="0.35">
      <c r="A5" s="30" t="s">
        <v>5</v>
      </c>
      <c r="B5" s="31" t="s">
        <v>3</v>
      </c>
      <c r="C5" s="81" t="s">
        <v>2</v>
      </c>
      <c r="D5" s="82"/>
      <c r="E5" s="31" t="s">
        <v>1</v>
      </c>
      <c r="F5" s="32" t="s">
        <v>0</v>
      </c>
    </row>
    <row r="6" spans="1:6" ht="18.600000000000001" thickBot="1" x14ac:dyDescent="0.35">
      <c r="A6" s="33" t="str">
        <f>'3個商品輸入頁'!D5</f>
        <v>台灣股票型ETF</v>
      </c>
      <c r="B6" s="34" t="str">
        <f>"■ "&amp; '2個商品輸入頁'!D6</f>
        <v>■ 元大台灣50</v>
      </c>
      <c r="C6" s="83">
        <f>'2個商品輸入頁'!D7</f>
        <v>137.6</v>
      </c>
      <c r="D6" s="83"/>
      <c r="E6" s="35">
        <f>'2個商品輸入頁'!D8</f>
        <v>1200</v>
      </c>
      <c r="F6" s="36">
        <f>C6*E6</f>
        <v>165120</v>
      </c>
    </row>
    <row r="7" spans="1:6" ht="18.600000000000001" thickBot="1" x14ac:dyDescent="0.35">
      <c r="A7" s="37" t="str">
        <f>'3個商品輸入頁'!D10</f>
        <v>美國債券型ETF</v>
      </c>
      <c r="B7" s="38" t="str">
        <f>"■ "&amp; '2個商品輸入頁'!D11</f>
        <v>■ 元大AAA至A公司債</v>
      </c>
      <c r="C7" s="84">
        <f>'2個商品輸入頁'!D12</f>
        <v>43.7</v>
      </c>
      <c r="D7" s="84"/>
      <c r="E7" s="39">
        <f>'2個商品輸入頁'!D13</f>
        <v>2500</v>
      </c>
      <c r="F7" s="40">
        <f>C7*E7</f>
        <v>109250</v>
      </c>
    </row>
    <row r="8" spans="1:6" ht="24" thickBot="1" x14ac:dyDescent="0.35">
      <c r="A8" s="28"/>
      <c r="B8" s="28"/>
      <c r="C8" s="85" t="s">
        <v>22</v>
      </c>
      <c r="D8" s="86"/>
      <c r="E8" s="86"/>
      <c r="F8" s="41">
        <f>SUM(F6:F7)</f>
        <v>274370</v>
      </c>
    </row>
    <row r="9" spans="1:6" ht="17.399999999999999" customHeight="1" x14ac:dyDescent="0.3">
      <c r="A9" s="28"/>
      <c r="B9" s="28"/>
      <c r="C9" s="28"/>
      <c r="D9" s="28"/>
      <c r="E9" s="42"/>
      <c r="F9" s="43"/>
    </row>
    <row r="10" spans="1:6" ht="17.399999999999999" customHeight="1" x14ac:dyDescent="0.3">
      <c r="A10" s="28"/>
      <c r="B10" s="28"/>
      <c r="D10" s="28"/>
      <c r="E10" s="42"/>
      <c r="F10" s="43"/>
    </row>
    <row r="11" spans="1:6" x14ac:dyDescent="0.3">
      <c r="A11" s="28"/>
      <c r="B11" s="28"/>
      <c r="C11" s="45"/>
      <c r="D11" s="28"/>
      <c r="E11" s="28"/>
      <c r="F11" s="28"/>
    </row>
    <row r="12" spans="1:6" x14ac:dyDescent="0.3">
      <c r="A12" s="28"/>
      <c r="B12" s="28"/>
      <c r="C12" s="46"/>
      <c r="D12" s="28"/>
      <c r="E12" s="28"/>
      <c r="F12" s="28"/>
    </row>
    <row r="13" spans="1:6" x14ac:dyDescent="0.3">
      <c r="A13" s="28"/>
      <c r="B13" s="28"/>
      <c r="C13" s="46"/>
      <c r="D13" s="28"/>
      <c r="E13" s="28"/>
      <c r="F13" s="28"/>
    </row>
    <row r="14" spans="1:6" x14ac:dyDescent="0.3">
      <c r="A14" s="28"/>
      <c r="B14" s="28"/>
      <c r="C14" s="46"/>
      <c r="D14" s="28"/>
      <c r="E14" s="28"/>
      <c r="F14" s="28"/>
    </row>
    <row r="15" spans="1:6" x14ac:dyDescent="0.3">
      <c r="A15" s="28"/>
      <c r="B15" s="28"/>
      <c r="C15" s="46"/>
      <c r="D15" s="28"/>
      <c r="E15" s="28"/>
      <c r="F15" s="28"/>
    </row>
    <row r="16" spans="1:6" x14ac:dyDescent="0.3">
      <c r="A16" s="28"/>
      <c r="B16" s="28"/>
      <c r="C16" s="46"/>
      <c r="D16" s="28"/>
      <c r="E16" s="28"/>
      <c r="F16" s="28"/>
    </row>
    <row r="17" spans="1:6" x14ac:dyDescent="0.3">
      <c r="A17" s="28"/>
      <c r="B17" s="28"/>
      <c r="C17" s="46"/>
      <c r="D17" s="28"/>
      <c r="E17" s="28"/>
      <c r="F17" s="28"/>
    </row>
    <row r="18" spans="1:6" x14ac:dyDescent="0.3">
      <c r="A18" s="28"/>
      <c r="B18" s="28"/>
      <c r="C18" s="46"/>
      <c r="D18" s="28"/>
      <c r="E18" s="28"/>
      <c r="F18" s="28"/>
    </row>
    <row r="19" spans="1:6" x14ac:dyDescent="0.3">
      <c r="A19" s="28"/>
      <c r="B19" s="28"/>
      <c r="C19" s="46"/>
      <c r="D19" s="28"/>
      <c r="E19" s="28"/>
      <c r="F19" s="28"/>
    </row>
    <row r="20" spans="1:6" x14ac:dyDescent="0.3">
      <c r="A20" s="28"/>
      <c r="B20" s="28"/>
      <c r="C20" s="46"/>
      <c r="D20" s="28"/>
      <c r="E20" s="28"/>
      <c r="F20" s="28"/>
    </row>
    <row r="21" spans="1:6" x14ac:dyDescent="0.3">
      <c r="A21" s="28"/>
      <c r="B21" s="28"/>
      <c r="C21" s="46"/>
      <c r="D21" s="28"/>
      <c r="E21" s="28"/>
      <c r="F21" s="28"/>
    </row>
    <row r="22" spans="1:6" x14ac:dyDescent="0.3">
      <c r="A22" s="28"/>
      <c r="B22" s="28"/>
      <c r="C22" s="46"/>
      <c r="D22" s="28"/>
      <c r="E22" s="28"/>
      <c r="F22" s="28"/>
    </row>
    <row r="23" spans="1:6" x14ac:dyDescent="0.3">
      <c r="A23" s="28"/>
      <c r="B23" s="28"/>
      <c r="C23" s="47"/>
      <c r="D23" s="28"/>
      <c r="E23" s="28"/>
      <c r="F23" s="28"/>
    </row>
    <row r="24" spans="1:6" ht="18.600000000000001" customHeight="1" x14ac:dyDescent="0.3">
      <c r="A24" s="28"/>
      <c r="B24" s="28"/>
      <c r="C24" s="28"/>
      <c r="D24" s="28"/>
      <c r="E24" s="28"/>
      <c r="F24" s="28"/>
    </row>
    <row r="25" spans="1:6" ht="18.600000000000001" thickBot="1" x14ac:dyDescent="0.35">
      <c r="A25" s="48"/>
      <c r="B25" s="28"/>
      <c r="C25" s="28"/>
      <c r="D25" s="28"/>
      <c r="E25" s="28"/>
      <c r="F25" s="28"/>
    </row>
    <row r="26" spans="1:6" ht="18.600000000000001" thickBot="1" x14ac:dyDescent="0.35">
      <c r="A26" s="88" t="s">
        <v>24</v>
      </c>
      <c r="B26" s="30" t="s">
        <v>3</v>
      </c>
      <c r="C26" s="90" t="s">
        <v>0</v>
      </c>
      <c r="D26" s="90"/>
      <c r="E26" s="31" t="s">
        <v>19</v>
      </c>
      <c r="F26" s="32" t="s">
        <v>7</v>
      </c>
    </row>
    <row r="27" spans="1:6" ht="18.600000000000001" thickBot="1" x14ac:dyDescent="0.35">
      <c r="A27" s="89"/>
      <c r="B27" s="49" t="str">
        <f>B6</f>
        <v>■ 元大台灣50</v>
      </c>
      <c r="C27" s="91">
        <f>F6</f>
        <v>165120</v>
      </c>
      <c r="D27" s="92"/>
      <c r="E27" s="50">
        <f>'2個商品輸入頁'!D9</f>
        <v>2.8000000000000001E-2</v>
      </c>
      <c r="F27" s="36">
        <f>C27*E27</f>
        <v>4623.3599999999997</v>
      </c>
    </row>
    <row r="28" spans="1:6" ht="18.600000000000001" thickBot="1" x14ac:dyDescent="0.35">
      <c r="A28" s="89"/>
      <c r="B28" s="51" t="str">
        <f>B7</f>
        <v>■ 元大AAA至A公司債</v>
      </c>
      <c r="C28" s="93">
        <f>F7</f>
        <v>109250</v>
      </c>
      <c r="D28" s="94"/>
      <c r="E28" s="52">
        <f>'2個商品輸入頁'!D14</f>
        <v>3.2000000000000001E-2</v>
      </c>
      <c r="F28" s="40">
        <f t="shared" ref="F28" si="0">C28*E28</f>
        <v>3496</v>
      </c>
    </row>
    <row r="29" spans="1:6" ht="24" thickBot="1" x14ac:dyDescent="0.35">
      <c r="A29" s="28"/>
      <c r="B29" s="28"/>
      <c r="C29" s="85" t="s">
        <v>21</v>
      </c>
      <c r="D29" s="86"/>
      <c r="E29" s="86"/>
      <c r="F29" s="41">
        <f>SUM(F27:F28)</f>
        <v>8119.36</v>
      </c>
    </row>
    <row r="30" spans="1:6" x14ac:dyDescent="0.3">
      <c r="A30" s="53" t="s">
        <v>3</v>
      </c>
      <c r="B30" s="53" t="s">
        <v>9</v>
      </c>
      <c r="C30" s="54"/>
      <c r="D30" s="28"/>
      <c r="E30" s="28"/>
      <c r="F30" s="28"/>
    </row>
    <row r="31" spans="1:6" x14ac:dyDescent="0.3">
      <c r="A31" s="55" t="str">
        <f>B6</f>
        <v>■ 元大台灣50</v>
      </c>
      <c r="B31" s="56">
        <f>F6/F8</f>
        <v>0.60181506724496114</v>
      </c>
      <c r="C31" s="54"/>
      <c r="D31" s="28"/>
      <c r="E31" s="28"/>
      <c r="F31" s="28"/>
    </row>
    <row r="32" spans="1:6" x14ac:dyDescent="0.3">
      <c r="A32" s="55" t="str">
        <f>B7</f>
        <v>■ 元大AAA至A公司債</v>
      </c>
      <c r="B32" s="56">
        <f>F7/F8</f>
        <v>0.3981849327550388</v>
      </c>
      <c r="C32" s="54"/>
      <c r="D32" s="28"/>
      <c r="E32" s="28"/>
      <c r="F32" s="28"/>
    </row>
    <row r="33" spans="1:6" x14ac:dyDescent="0.3">
      <c r="A33" s="28"/>
      <c r="B33" s="28"/>
      <c r="C33" s="54"/>
      <c r="D33" s="28"/>
      <c r="E33" s="95" t="s">
        <v>26</v>
      </c>
      <c r="F33" s="95"/>
    </row>
    <row r="34" spans="1:6" x14ac:dyDescent="0.3">
      <c r="A34" s="28"/>
      <c r="B34" s="28"/>
      <c r="C34" s="28"/>
      <c r="D34" s="57"/>
      <c r="E34" s="58" t="s">
        <v>25</v>
      </c>
      <c r="F34" s="28"/>
    </row>
    <row r="35" spans="1:6" x14ac:dyDescent="0.3">
      <c r="A35" s="28"/>
      <c r="B35" s="87" t="s">
        <v>23</v>
      </c>
      <c r="C35" s="87"/>
      <c r="D35" s="87"/>
      <c r="E35" s="87"/>
      <c r="F35" s="87"/>
    </row>
    <row r="36" spans="1:6" x14ac:dyDescent="0.3">
      <c r="A36" s="28"/>
      <c r="B36" s="59"/>
      <c r="C36" s="59"/>
      <c r="D36" s="59"/>
      <c r="E36" s="59"/>
      <c r="F36" s="28"/>
    </row>
    <row r="37" spans="1:6" x14ac:dyDescent="0.3">
      <c r="A37" s="28"/>
      <c r="B37" s="28"/>
      <c r="C37" s="28"/>
      <c r="D37" s="28"/>
      <c r="E37" s="28"/>
      <c r="F37" s="28"/>
    </row>
    <row r="38" spans="1:6" x14ac:dyDescent="0.3">
      <c r="B38" s="28"/>
      <c r="C38" s="28"/>
      <c r="D38" s="28"/>
      <c r="E38" s="28"/>
      <c r="F38" s="28"/>
    </row>
    <row r="39" spans="1:6" x14ac:dyDescent="0.3">
      <c r="B39" s="28"/>
      <c r="C39" s="28"/>
      <c r="D39" s="28"/>
      <c r="E39" s="28"/>
      <c r="F39" s="28"/>
    </row>
    <row r="40" spans="1:6" s="2" customFormat="1" x14ac:dyDescent="0.3">
      <c r="A40" s="28"/>
      <c r="B40" s="28"/>
      <c r="C40" s="28"/>
      <c r="D40" s="28"/>
      <c r="E40" s="28"/>
      <c r="F40" s="28"/>
    </row>
    <row r="41" spans="1:6" s="2" customFormat="1" x14ac:dyDescent="0.3">
      <c r="A41" s="28"/>
      <c r="B41" s="28"/>
      <c r="C41" s="28"/>
      <c r="D41" s="28"/>
      <c r="E41" s="28"/>
      <c r="F41" s="28"/>
    </row>
  </sheetData>
  <sheetProtection algorithmName="SHA-512" hashValue="W6ekns3H/FPT6k6xIqJxh3ZCbyDqQ1823tjB/h0KsQqUUyRDdse8GR9nSOn3pizlSGZWuLFuq/++HNaeDpNZdA==" saltValue="3XRQE35BBEQRC/kmITS/7w==" spinCount="100000" sheet="1" objects="1" scenarios="1"/>
  <mergeCells count="12">
    <mergeCell ref="B35:F35"/>
    <mergeCell ref="A26:A28"/>
    <mergeCell ref="C26:D26"/>
    <mergeCell ref="C27:D27"/>
    <mergeCell ref="C28:D28"/>
    <mergeCell ref="C29:E29"/>
    <mergeCell ref="E33:F33"/>
    <mergeCell ref="A2:F2"/>
    <mergeCell ref="C5:D5"/>
    <mergeCell ref="C6:D6"/>
    <mergeCell ref="C7:D7"/>
    <mergeCell ref="C8:E8"/>
  </mergeCells>
  <phoneticPr fontId="1" type="noConversion"/>
  <conditionalFormatting sqref="B27:B28">
    <cfRule type="expression" dxfId="11" priority="9">
      <formula>#REF!&lt;#REF!*0.9</formula>
    </cfRule>
    <cfRule type="expression" dxfId="10" priority="10">
      <formula>#REF!&gt;#REF!*1.1</formula>
    </cfRule>
  </conditionalFormatting>
  <conditionalFormatting sqref="B6:B7">
    <cfRule type="expression" dxfId="9" priority="11">
      <formula>#REF!&lt;#REF!*0.9</formula>
    </cfRule>
    <cfRule type="expression" dxfId="8" priority="12">
      <formula>#REF!&gt;#REF!*1.1</formula>
    </cfRule>
  </conditionalFormatting>
  <conditionalFormatting sqref="A31:A32">
    <cfRule type="expression" dxfId="7" priority="13">
      <formula>#REF!&lt;#REF!*0.9</formula>
    </cfRule>
    <cfRule type="expression" dxfId="6" priority="14">
      <formula>#REF!&gt;#REF!*1.1</formula>
    </cfRule>
  </conditionalFormatting>
  <hyperlinks>
    <hyperlink ref="E34" r:id="rId1" display="製表：richiok.com" xr:uid="{F5D1CE3B-261C-4008-908D-8ECED447E4D5}"/>
  </hyperlinks>
  <pageMargins left="0.23622047244094491" right="7.874015748031496E-2" top="0.74803149606299213" bottom="0" header="0.31496062992125984" footer="0.31496062992125984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A2983-6258-4490-9A4B-59AF6B6B05B0}">
  <sheetPr>
    <tabColor theme="7" tint="0.39997558519241921"/>
  </sheetPr>
  <dimension ref="B2:F20"/>
  <sheetViews>
    <sheetView zoomScaleNormal="100" workbookViewId="0">
      <selection activeCell="E26" sqref="E26"/>
    </sheetView>
  </sheetViews>
  <sheetFormatPr defaultRowHeight="15.6" x14ac:dyDescent="0.3"/>
  <cols>
    <col min="1" max="2" width="8.88671875" style="3"/>
    <col min="3" max="3" width="14.21875" style="3" customWidth="1"/>
    <col min="4" max="4" width="29.6640625" style="3" customWidth="1"/>
    <col min="5" max="16384" width="8.88671875" style="3"/>
  </cols>
  <sheetData>
    <row r="2" spans="2:6" ht="16.2" thickBot="1" x14ac:dyDescent="0.35">
      <c r="B2" s="3" t="s">
        <v>30</v>
      </c>
    </row>
    <row r="3" spans="2:6" ht="16.2" customHeight="1" x14ac:dyDescent="0.3">
      <c r="B3" s="72" t="s">
        <v>33</v>
      </c>
      <c r="C3" s="73"/>
      <c r="D3" s="9" t="s">
        <v>10</v>
      </c>
    </row>
    <row r="4" spans="2:6" ht="16.2" customHeight="1" thickBot="1" x14ac:dyDescent="0.35">
      <c r="B4" s="74" t="s">
        <v>4</v>
      </c>
      <c r="C4" s="75"/>
      <c r="D4" s="10" t="s">
        <v>8</v>
      </c>
      <c r="E4" s="3" t="s">
        <v>31</v>
      </c>
    </row>
    <row r="5" spans="2:6" ht="18" customHeight="1" x14ac:dyDescent="0.3">
      <c r="B5" s="76" t="s">
        <v>27</v>
      </c>
      <c r="C5" s="26" t="s">
        <v>12</v>
      </c>
      <c r="D5" s="99" t="s">
        <v>6</v>
      </c>
    </row>
    <row r="6" spans="2:6" ht="16.2" customHeight="1" x14ac:dyDescent="0.3">
      <c r="B6" s="77"/>
      <c r="C6" s="6" t="s">
        <v>13</v>
      </c>
      <c r="D6" s="11" t="s">
        <v>32</v>
      </c>
    </row>
    <row r="7" spans="2:6" ht="16.2" customHeight="1" x14ac:dyDescent="0.3">
      <c r="B7" s="77"/>
      <c r="C7" s="6" t="s">
        <v>14</v>
      </c>
      <c r="D7" s="12">
        <v>137.6</v>
      </c>
    </row>
    <row r="8" spans="2:6" ht="16.8" customHeight="1" x14ac:dyDescent="0.3">
      <c r="B8" s="77"/>
      <c r="C8" s="6" t="s">
        <v>1</v>
      </c>
      <c r="D8" s="13">
        <v>1200</v>
      </c>
    </row>
    <row r="9" spans="2:6" ht="16.8" customHeight="1" thickBot="1" x14ac:dyDescent="0.35">
      <c r="B9" s="78"/>
      <c r="C9" s="8" t="s">
        <v>20</v>
      </c>
      <c r="D9" s="14">
        <v>2.8000000000000001E-2</v>
      </c>
    </row>
    <row r="10" spans="2:6" ht="16.2" customHeight="1" x14ac:dyDescent="0.3">
      <c r="B10" s="79" t="s">
        <v>28</v>
      </c>
      <c r="C10" s="5" t="s">
        <v>12</v>
      </c>
      <c r="D10" s="15" t="s">
        <v>11</v>
      </c>
    </row>
    <row r="11" spans="2:6" ht="16.2" customHeight="1" x14ac:dyDescent="0.3">
      <c r="B11" s="77"/>
      <c r="C11" s="6" t="s">
        <v>13</v>
      </c>
      <c r="D11" s="16" t="s">
        <v>17</v>
      </c>
    </row>
    <row r="12" spans="2:6" ht="16.2" customHeight="1" x14ac:dyDescent="0.3">
      <c r="B12" s="77"/>
      <c r="C12" s="6" t="s">
        <v>14</v>
      </c>
      <c r="D12" s="17">
        <v>43.7</v>
      </c>
    </row>
    <row r="13" spans="2:6" ht="16.8" customHeight="1" x14ac:dyDescent="0.3">
      <c r="B13" s="77"/>
      <c r="C13" s="6" t="s">
        <v>1</v>
      </c>
      <c r="D13" s="18">
        <v>4500</v>
      </c>
    </row>
    <row r="14" spans="2:6" ht="16.8" customHeight="1" thickBot="1" x14ac:dyDescent="0.35">
      <c r="B14" s="78"/>
      <c r="C14" s="7" t="s">
        <v>20</v>
      </c>
      <c r="D14" s="20">
        <v>3.2000000000000001E-2</v>
      </c>
    </row>
    <row r="15" spans="2:6" ht="15.6" customHeight="1" x14ac:dyDescent="0.3">
      <c r="B15" s="76" t="s">
        <v>29</v>
      </c>
      <c r="C15" s="5" t="s">
        <v>12</v>
      </c>
      <c r="D15" s="21" t="s">
        <v>15</v>
      </c>
      <c r="F15" s="4"/>
    </row>
    <row r="16" spans="2:6" ht="16.2" customHeight="1" x14ac:dyDescent="0.3">
      <c r="B16" s="77"/>
      <c r="C16" s="6" t="s">
        <v>13</v>
      </c>
      <c r="D16" s="22" t="s">
        <v>18</v>
      </c>
    </row>
    <row r="17" spans="2:4" ht="16.2" customHeight="1" x14ac:dyDescent="0.3">
      <c r="B17" s="77"/>
      <c r="C17" s="6" t="s">
        <v>14</v>
      </c>
      <c r="D17" s="23">
        <v>92.8</v>
      </c>
    </row>
    <row r="18" spans="2:4" ht="16.8" customHeight="1" x14ac:dyDescent="0.3">
      <c r="B18" s="77"/>
      <c r="C18" s="6" t="s">
        <v>1</v>
      </c>
      <c r="D18" s="24">
        <v>2000</v>
      </c>
    </row>
    <row r="19" spans="2:4" ht="16.8" customHeight="1" thickBot="1" x14ac:dyDescent="0.35">
      <c r="B19" s="78"/>
      <c r="C19" s="8" t="s">
        <v>20</v>
      </c>
      <c r="D19" s="25">
        <v>5.3999999999999999E-2</v>
      </c>
    </row>
    <row r="20" spans="2:4" x14ac:dyDescent="0.3">
      <c r="D20" s="71" t="s">
        <v>25</v>
      </c>
    </row>
  </sheetData>
  <sheetProtection algorithmName="SHA-512" hashValue="vmylcVWiWQGkhMizkP32wswjLMuojvUwZ+QmK7pmu/uq6u7TAK3/j8PupKRf3mckymg/CznVbytqAoTaFen09A==" saltValue="Acjwu0yhar6hFI8LVhha3Q==" spinCount="100000" sheet="1" objects="1" scenarios="1"/>
  <mergeCells count="5">
    <mergeCell ref="B3:C3"/>
    <mergeCell ref="B4:C4"/>
    <mergeCell ref="B5:B9"/>
    <mergeCell ref="B10:B14"/>
    <mergeCell ref="B15:B19"/>
  </mergeCells>
  <phoneticPr fontId="1" type="noConversion"/>
  <hyperlinks>
    <hyperlink ref="D20" r:id="rId1" display="製表：richiok.com" xr:uid="{F6159A80-8F14-4ACF-B8BE-A3BEAC894E66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44307-C6C8-4708-9168-A75E79E3425A}">
  <sheetPr>
    <tabColor theme="7" tint="0.39997558519241921"/>
  </sheetPr>
  <dimension ref="A1:F40"/>
  <sheetViews>
    <sheetView zoomScaleNormal="100" workbookViewId="0">
      <selection activeCell="J9" sqref="J9"/>
    </sheetView>
  </sheetViews>
  <sheetFormatPr defaultRowHeight="18" x14ac:dyDescent="0.3"/>
  <cols>
    <col min="1" max="1" width="24" style="60" bestFit="1" customWidth="1"/>
    <col min="2" max="2" width="37" style="60" bestFit="1" customWidth="1"/>
    <col min="3" max="3" width="1.44140625" style="28" customWidth="1"/>
    <col min="4" max="4" width="11.33203125" style="60" customWidth="1"/>
    <col min="5" max="5" width="13.109375" style="60" customWidth="1"/>
    <col min="6" max="6" width="16" style="60" customWidth="1"/>
    <col min="7" max="16384" width="8.88671875" style="1"/>
  </cols>
  <sheetData>
    <row r="1" spans="1:6" x14ac:dyDescent="0.3">
      <c r="A1" s="28"/>
      <c r="B1" s="28"/>
      <c r="D1" s="28"/>
      <c r="E1" s="28"/>
      <c r="F1" s="28"/>
    </row>
    <row r="2" spans="1:6" ht="28.2" customHeight="1" x14ac:dyDescent="0.3">
      <c r="A2" s="80" t="str">
        <f>'3個商品輸入頁'!D3</f>
        <v>小寶貝的投資儲蓄計劃</v>
      </c>
      <c r="B2" s="80"/>
      <c r="C2" s="80"/>
      <c r="D2" s="80"/>
      <c r="E2" s="80"/>
      <c r="F2" s="80"/>
    </row>
    <row r="3" spans="1:6" x14ac:dyDescent="0.3">
      <c r="A3" s="28"/>
      <c r="B3" s="28"/>
      <c r="D3" s="28"/>
      <c r="E3" s="28"/>
      <c r="F3" s="28"/>
    </row>
    <row r="4" spans="1:6" ht="18.600000000000001" thickBot="1" x14ac:dyDescent="0.35">
      <c r="A4" s="29" t="str">
        <f>"投資報告日期："&amp;'3個商品輸入頁'!D4</f>
        <v>投資報告日期：2021.06.10</v>
      </c>
      <c r="B4" s="28"/>
      <c r="D4" s="28"/>
      <c r="E4" s="28"/>
      <c r="F4" s="28"/>
    </row>
    <row r="5" spans="1:6" ht="21" customHeight="1" thickBot="1" x14ac:dyDescent="0.35">
      <c r="A5" s="30" t="s">
        <v>5</v>
      </c>
      <c r="B5" s="31" t="s">
        <v>3</v>
      </c>
      <c r="C5" s="81" t="s">
        <v>2</v>
      </c>
      <c r="D5" s="82"/>
      <c r="E5" s="31" t="s">
        <v>1</v>
      </c>
      <c r="F5" s="32" t="s">
        <v>0</v>
      </c>
    </row>
    <row r="6" spans="1:6" ht="18.600000000000001" thickBot="1" x14ac:dyDescent="0.35">
      <c r="A6" s="33" t="str">
        <f>'3個商品輸入頁'!D5</f>
        <v>台灣股票型ETF</v>
      </c>
      <c r="B6" s="34" t="str">
        <f>"■ "&amp; '3個商品輸入頁'!D6</f>
        <v>■ 元大台灣50</v>
      </c>
      <c r="C6" s="83">
        <f>'3個商品輸入頁'!D7</f>
        <v>137.6</v>
      </c>
      <c r="D6" s="83"/>
      <c r="E6" s="35">
        <f>'3個商品輸入頁'!D8</f>
        <v>1200</v>
      </c>
      <c r="F6" s="36">
        <f>C6*E6</f>
        <v>165120</v>
      </c>
    </row>
    <row r="7" spans="1:6" ht="18.600000000000001" thickBot="1" x14ac:dyDescent="0.35">
      <c r="A7" s="37" t="str">
        <f>'3個商品輸入頁'!D10</f>
        <v>美國債券型ETF</v>
      </c>
      <c r="B7" s="38" t="str">
        <f>"■ "&amp; '3個商品輸入頁'!D11</f>
        <v>■ 元大AAA至A公司債</v>
      </c>
      <c r="C7" s="84">
        <f>'3個商品輸入頁'!D12</f>
        <v>43.7</v>
      </c>
      <c r="D7" s="84"/>
      <c r="E7" s="39">
        <f>'3個商品輸入頁'!D13</f>
        <v>4500</v>
      </c>
      <c r="F7" s="40">
        <f>C7*E7</f>
        <v>196650</v>
      </c>
    </row>
    <row r="8" spans="1:6" ht="18.600000000000001" thickBot="1" x14ac:dyDescent="0.35">
      <c r="A8" s="61" t="str">
        <f>'3個商品輸入頁'!D15</f>
        <v>個股</v>
      </c>
      <c r="B8" s="62" t="str">
        <f>"■ "&amp; '3個商品輸入頁'!D16</f>
        <v>■ 中保科</v>
      </c>
      <c r="C8" s="96">
        <f>'3個商品輸入頁'!D17</f>
        <v>92.8</v>
      </c>
      <c r="D8" s="96"/>
      <c r="E8" s="63">
        <f>'3個商品輸入頁'!D18</f>
        <v>2000</v>
      </c>
      <c r="F8" s="64">
        <f>C8*E8</f>
        <v>185600</v>
      </c>
    </row>
    <row r="9" spans="1:6" ht="24" thickBot="1" x14ac:dyDescent="0.35">
      <c r="A9" s="28"/>
      <c r="B9" s="28"/>
      <c r="C9" s="85" t="s">
        <v>22</v>
      </c>
      <c r="D9" s="86"/>
      <c r="E9" s="86"/>
      <c r="F9" s="41">
        <f>SUM(F6:F8)</f>
        <v>547370</v>
      </c>
    </row>
    <row r="10" spans="1:6" ht="17.399999999999999" customHeight="1" x14ac:dyDescent="0.3">
      <c r="A10" s="28"/>
      <c r="B10" s="28"/>
      <c r="D10" s="28"/>
      <c r="E10" s="42"/>
      <c r="F10" s="43"/>
    </row>
    <row r="11" spans="1:6" ht="17.399999999999999" customHeight="1" x14ac:dyDescent="0.3">
      <c r="A11" s="28"/>
      <c r="B11" s="28"/>
      <c r="D11" s="28"/>
      <c r="E11" s="42"/>
      <c r="F11" s="43"/>
    </row>
    <row r="12" spans="1:6" x14ac:dyDescent="0.3">
      <c r="A12" s="28"/>
      <c r="B12" s="28"/>
      <c r="C12" s="65"/>
      <c r="D12" s="28"/>
      <c r="E12" s="28"/>
      <c r="F12" s="28"/>
    </row>
    <row r="13" spans="1:6" x14ac:dyDescent="0.3">
      <c r="A13" s="28"/>
      <c r="B13" s="28"/>
      <c r="C13" s="54"/>
      <c r="D13" s="28"/>
      <c r="E13" s="28"/>
      <c r="F13" s="28"/>
    </row>
    <row r="14" spans="1:6" x14ac:dyDescent="0.3">
      <c r="A14" s="28"/>
      <c r="B14" s="28"/>
      <c r="C14" s="54"/>
      <c r="D14" s="28"/>
      <c r="E14" s="28"/>
      <c r="F14" s="28"/>
    </row>
    <row r="15" spans="1:6" x14ac:dyDescent="0.3">
      <c r="A15" s="28"/>
      <c r="B15" s="28"/>
      <c r="C15" s="54"/>
      <c r="D15" s="28"/>
      <c r="E15" s="28"/>
      <c r="F15" s="28"/>
    </row>
    <row r="16" spans="1:6" x14ac:dyDescent="0.3">
      <c r="A16" s="28"/>
      <c r="B16" s="28"/>
      <c r="C16" s="54"/>
      <c r="D16" s="28"/>
      <c r="E16" s="28"/>
      <c r="F16" s="28"/>
    </row>
    <row r="17" spans="1:6" x14ac:dyDescent="0.3">
      <c r="A17" s="28"/>
      <c r="B17" s="28"/>
      <c r="C17" s="54"/>
      <c r="D17" s="28"/>
      <c r="E17" s="28"/>
      <c r="F17" s="28"/>
    </row>
    <row r="18" spans="1:6" x14ac:dyDescent="0.3">
      <c r="A18" s="28"/>
      <c r="B18" s="28"/>
      <c r="C18" s="54"/>
      <c r="D18" s="28"/>
      <c r="E18" s="28"/>
      <c r="F18" s="28"/>
    </row>
    <row r="19" spans="1:6" x14ac:dyDescent="0.3">
      <c r="A19" s="28"/>
      <c r="B19" s="28"/>
      <c r="C19" s="54"/>
      <c r="D19" s="28"/>
      <c r="E19" s="28"/>
      <c r="F19" s="28"/>
    </row>
    <row r="20" spans="1:6" x14ac:dyDescent="0.3">
      <c r="A20" s="28"/>
      <c r="B20" s="28"/>
      <c r="C20" s="54"/>
      <c r="D20" s="28"/>
      <c r="E20" s="28"/>
      <c r="F20" s="28"/>
    </row>
    <row r="21" spans="1:6" x14ac:dyDescent="0.3">
      <c r="A21" s="28"/>
      <c r="B21" s="28"/>
      <c r="C21" s="54"/>
      <c r="D21" s="28"/>
      <c r="E21" s="28"/>
      <c r="F21" s="28"/>
    </row>
    <row r="22" spans="1:6" x14ac:dyDescent="0.3">
      <c r="A22" s="28"/>
      <c r="B22" s="28"/>
      <c r="C22" s="54"/>
      <c r="D22" s="28"/>
      <c r="E22" s="28"/>
      <c r="F22" s="28"/>
    </row>
    <row r="23" spans="1:6" x14ac:dyDescent="0.3">
      <c r="A23" s="28"/>
      <c r="B23" s="28"/>
      <c r="C23" s="54"/>
      <c r="D23" s="28"/>
      <c r="E23" s="28"/>
      <c r="F23" s="28"/>
    </row>
    <row r="24" spans="1:6" x14ac:dyDescent="0.3">
      <c r="A24" s="28"/>
      <c r="B24" s="28"/>
      <c r="C24" s="66"/>
      <c r="D24" s="28"/>
      <c r="E24" s="28"/>
      <c r="F24" s="28"/>
    </row>
    <row r="25" spans="1:6" ht="18.600000000000001" customHeight="1" x14ac:dyDescent="0.3">
      <c r="A25" s="28"/>
      <c r="B25" s="28"/>
      <c r="D25" s="28"/>
      <c r="E25" s="28"/>
      <c r="F25" s="28"/>
    </row>
    <row r="26" spans="1:6" ht="10.199999999999999" customHeight="1" thickBot="1" x14ac:dyDescent="0.35">
      <c r="A26" s="48"/>
      <c r="B26" s="28"/>
      <c r="D26" s="28"/>
      <c r="E26" s="28"/>
      <c r="F26" s="28"/>
    </row>
    <row r="27" spans="1:6" ht="18.600000000000001" thickBot="1" x14ac:dyDescent="0.35">
      <c r="A27" s="88" t="s">
        <v>24</v>
      </c>
      <c r="B27" s="30" t="s">
        <v>3</v>
      </c>
      <c r="C27" s="90" t="s">
        <v>0</v>
      </c>
      <c r="D27" s="90"/>
      <c r="E27" s="31" t="s">
        <v>19</v>
      </c>
      <c r="F27" s="32" t="s">
        <v>7</v>
      </c>
    </row>
    <row r="28" spans="1:6" ht="18.600000000000001" thickBot="1" x14ac:dyDescent="0.35">
      <c r="A28" s="89"/>
      <c r="B28" s="49" t="str">
        <f>B6</f>
        <v>■ 元大台灣50</v>
      </c>
      <c r="C28" s="91">
        <f>F6</f>
        <v>165120</v>
      </c>
      <c r="D28" s="92"/>
      <c r="E28" s="50">
        <f>'3個商品輸入頁'!D9</f>
        <v>2.8000000000000001E-2</v>
      </c>
      <c r="F28" s="36">
        <f>C28*E28</f>
        <v>4623.3599999999997</v>
      </c>
    </row>
    <row r="29" spans="1:6" ht="18.600000000000001" thickBot="1" x14ac:dyDescent="0.35">
      <c r="A29" s="89"/>
      <c r="B29" s="51" t="str">
        <f t="shared" ref="B29:B30" si="0">B7</f>
        <v>■ 元大AAA至A公司債</v>
      </c>
      <c r="C29" s="93">
        <f>F7</f>
        <v>196650</v>
      </c>
      <c r="D29" s="94"/>
      <c r="E29" s="52">
        <f>'3個商品輸入頁'!D14</f>
        <v>3.2000000000000001E-2</v>
      </c>
      <c r="F29" s="40">
        <f t="shared" ref="F29:F30" si="1">C29*E29</f>
        <v>6292.8</v>
      </c>
    </row>
    <row r="30" spans="1:6" ht="18.600000000000001" thickBot="1" x14ac:dyDescent="0.35">
      <c r="A30" s="89"/>
      <c r="B30" s="67" t="str">
        <f t="shared" si="0"/>
        <v>■ 中保科</v>
      </c>
      <c r="C30" s="97">
        <f>F8</f>
        <v>185600</v>
      </c>
      <c r="D30" s="98"/>
      <c r="E30" s="68">
        <f>'3個商品輸入頁'!D19</f>
        <v>5.3999999999999999E-2</v>
      </c>
      <c r="F30" s="64">
        <f t="shared" si="1"/>
        <v>10022.4</v>
      </c>
    </row>
    <row r="31" spans="1:6" ht="24" thickBot="1" x14ac:dyDescent="0.35">
      <c r="A31" s="53" t="s">
        <v>3</v>
      </c>
      <c r="B31" s="53" t="s">
        <v>9</v>
      </c>
      <c r="C31" s="85" t="s">
        <v>21</v>
      </c>
      <c r="D31" s="86"/>
      <c r="E31" s="86"/>
      <c r="F31" s="41">
        <f>SUM(F28:F30)</f>
        <v>20938.559999999998</v>
      </c>
    </row>
    <row r="32" spans="1:6" x14ac:dyDescent="0.3">
      <c r="A32" s="55" t="str">
        <f>B6</f>
        <v>■ 元大台灣50</v>
      </c>
      <c r="B32" s="56">
        <f>F6/F9</f>
        <v>0.30166066828653376</v>
      </c>
      <c r="C32" s="54"/>
      <c r="D32" s="28"/>
      <c r="E32" s="28"/>
      <c r="F32" s="28"/>
    </row>
    <row r="33" spans="1:6" x14ac:dyDescent="0.3">
      <c r="A33" s="55" t="str">
        <f>B7</f>
        <v>■ 元大AAA至A公司債</v>
      </c>
      <c r="B33" s="56">
        <f>F7/F9</f>
        <v>0.35926338674023056</v>
      </c>
      <c r="C33" s="54"/>
      <c r="D33" s="28"/>
      <c r="E33" s="28"/>
      <c r="F33" s="28"/>
    </row>
    <row r="34" spans="1:6" x14ac:dyDescent="0.3">
      <c r="A34" s="55" t="s">
        <v>16</v>
      </c>
      <c r="B34" s="56">
        <f>F8/F9</f>
        <v>0.33907594497323568</v>
      </c>
      <c r="C34" s="54"/>
      <c r="D34" s="28"/>
      <c r="E34" s="28"/>
      <c r="F34" s="28"/>
    </row>
    <row r="35" spans="1:6" x14ac:dyDescent="0.3">
      <c r="A35" s="55"/>
      <c r="B35" s="56"/>
      <c r="C35" s="54"/>
      <c r="D35" s="28"/>
      <c r="E35" s="95" t="s">
        <v>26</v>
      </c>
      <c r="F35" s="95"/>
    </row>
    <row r="36" spans="1:6" x14ac:dyDescent="0.3">
      <c r="A36" s="28"/>
      <c r="B36" s="28"/>
      <c r="C36" s="54"/>
      <c r="D36" s="28"/>
      <c r="E36" s="58" t="s">
        <v>25</v>
      </c>
      <c r="F36" s="28"/>
    </row>
    <row r="37" spans="1:6" x14ac:dyDescent="0.3">
      <c r="A37" s="28"/>
      <c r="B37" s="87" t="s">
        <v>23</v>
      </c>
      <c r="C37" s="87"/>
      <c r="D37" s="87"/>
      <c r="E37" s="87"/>
      <c r="F37" s="87"/>
    </row>
    <row r="38" spans="1:6" x14ac:dyDescent="0.3">
      <c r="A38" s="28"/>
    </row>
    <row r="39" spans="1:6" x14ac:dyDescent="0.3">
      <c r="A39" s="28"/>
      <c r="B39" s="59"/>
      <c r="C39" s="59"/>
      <c r="D39" s="59"/>
      <c r="E39" s="59"/>
      <c r="F39" s="28"/>
    </row>
    <row r="40" spans="1:6" x14ac:dyDescent="0.3">
      <c r="A40" s="28"/>
      <c r="B40" s="28"/>
      <c r="D40" s="28"/>
      <c r="E40" s="28"/>
      <c r="F40" s="28"/>
    </row>
  </sheetData>
  <sheetProtection algorithmName="SHA-512" hashValue="AHsJfeBuV6VUt9xUw8ZAXLha6I5JdN3F6lHn7ObNQbDKQq2eyuaqAElNHBjSgJB+DqDT43X3sUeFwzXveJ+Tkg==" saltValue="pMy08emd9G0SMRCBZ/CfAA==" spinCount="100000" sheet="1" objects="1" scenarios="1"/>
  <mergeCells count="14">
    <mergeCell ref="B37:F37"/>
    <mergeCell ref="C30:D30"/>
    <mergeCell ref="A27:A30"/>
    <mergeCell ref="C31:E31"/>
    <mergeCell ref="C9:E9"/>
    <mergeCell ref="C27:D27"/>
    <mergeCell ref="C28:D28"/>
    <mergeCell ref="C29:D29"/>
    <mergeCell ref="E35:F35"/>
    <mergeCell ref="A2:F2"/>
    <mergeCell ref="C5:D5"/>
    <mergeCell ref="C6:D6"/>
    <mergeCell ref="C7:D7"/>
    <mergeCell ref="C8:D8"/>
  </mergeCells>
  <phoneticPr fontId="1" type="noConversion"/>
  <conditionalFormatting sqref="B28:B30">
    <cfRule type="expression" dxfId="5" priority="7">
      <formula>#REF!&lt;#REF!*0.9</formula>
    </cfRule>
    <cfRule type="expression" dxfId="4" priority="8">
      <formula>#REF!&gt;#REF!*1.1</formula>
    </cfRule>
  </conditionalFormatting>
  <conditionalFormatting sqref="B6:B8">
    <cfRule type="expression" dxfId="3" priority="15">
      <formula>#REF!&lt;#REF!*0.9</formula>
    </cfRule>
    <cfRule type="expression" dxfId="2" priority="16">
      <formula>#REF!&gt;#REF!*1.1</formula>
    </cfRule>
  </conditionalFormatting>
  <conditionalFormatting sqref="A32:A35">
    <cfRule type="expression" dxfId="1" priority="17">
      <formula>#REF!&lt;#REF!*0.9</formula>
    </cfRule>
    <cfRule type="expression" dxfId="0" priority="18">
      <formula>#REF!&gt;#REF!*1.1</formula>
    </cfRule>
  </conditionalFormatting>
  <hyperlinks>
    <hyperlink ref="E36" r:id="rId1" display="製表：richiok.com" xr:uid="{84C3497F-55D0-4407-ADF3-B35DDCFE7244}"/>
  </hyperlinks>
  <pageMargins left="0.23622047244094491" right="7.874015748031496E-2" top="0.74803149606299213" bottom="0" header="0.31496062992125984" footer="0.31496062992125984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2個商品輸入頁</vt:lpstr>
      <vt:lpstr>2個商品的報表畫面</vt:lpstr>
      <vt:lpstr>3個商品輸入頁</vt:lpstr>
      <vt:lpstr>3個商品的報表畫面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</dc:creator>
  <cp:lastModifiedBy>Warren</cp:lastModifiedBy>
  <cp:lastPrinted>2021-06-10T12:13:49Z</cp:lastPrinted>
  <dcterms:created xsi:type="dcterms:W3CDTF">2012-01-30T09:36:58Z</dcterms:created>
  <dcterms:modified xsi:type="dcterms:W3CDTF">2021-06-10T12:22:30Z</dcterms:modified>
</cp:coreProperties>
</file>